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drawings/drawing3.xml" ContentType="application/vnd.openxmlformats-officedocument.drawing+xml"/>
  <Override PartName="/xl/ctrlProps/ctrlProp2.xml" ContentType="application/vnd.ms-excel.controlproperties+xml"/>
  <Override PartName="/xl/drawings/drawing4.xml" ContentType="application/vnd.openxmlformats-officedocument.drawing+xml"/>
  <Override PartName="/xl/ctrlProps/ctrlProp3.xml" ContentType="application/vnd.ms-excel.controlpropertie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801"/>
  <workbookPr defaultThemeVersion="124226"/>
  <mc:AlternateContent xmlns:mc="http://schemas.openxmlformats.org/markup-compatibility/2006">
    <mc:Choice Requires="x15">
      <x15ac:absPath xmlns:x15ac="http://schemas.microsoft.com/office/spreadsheetml/2010/11/ac" url="C:\Users\John\Desktop\Updated LRCS\"/>
    </mc:Choice>
  </mc:AlternateContent>
  <xr:revisionPtr revIDLastSave="0" documentId="13_ncr:1_{E0CA9736-FDBB-4C5E-BE31-8C480DCF6D80}" xr6:coauthVersionLast="46" xr6:coauthVersionMax="46" xr10:uidLastSave="{00000000-0000-0000-0000-000000000000}"/>
  <bookViews>
    <workbookView xWindow="-120" yWindow="-120" windowWidth="20730" windowHeight="11160" tabRatio="806" activeTab="1" xr2:uid="{00000000-000D-0000-FFFF-FFFF00000000}"/>
  </bookViews>
  <sheets>
    <sheet name="Instructions - READ &amp; DOWNLOAD" sheetId="1" r:id="rId1"/>
    <sheet name="LABOR RATE - Journeyman" sheetId="5" r:id="rId2"/>
    <sheet name="LABOR RATE - Foreman" sheetId="2" r:id="rId3"/>
    <sheet name="LABOR RATE - General Foreman" sheetId="9" r:id="rId4"/>
    <sheet name="Workers' Comp Calculator" sheetId="7" r:id="rId5"/>
    <sheet name="SUTA Calculator" sheetId="8" r:id="rId6"/>
    <sheet name="PROJECT LABOR RATE SUMMARY" sheetId="3" r:id="rId7"/>
    <sheet name="Summary of Revisions" sheetId="4" r:id="rId8"/>
  </sheets>
  <definedNames>
    <definedName name="_xlnm.Print_Area" localSheetId="0">'Instructions - READ &amp; DOWNLOAD'!$A$1:$D$20</definedName>
    <definedName name="_xlnm.Print_Area" localSheetId="2">'LABOR RATE - Foreman'!$A$1:$AA$69</definedName>
    <definedName name="_xlnm.Print_Area" localSheetId="3">'LABOR RATE - General Foreman'!$A$1:$AA$69</definedName>
    <definedName name="_xlnm.Print_Area" localSheetId="1">'LABOR RATE - Journeyman'!$A$1:$AA$69</definedName>
    <definedName name="_xlnm.Print_Area" localSheetId="6">'PROJECT LABOR RATE SUMMARY'!$A$1:$I$26</definedName>
    <definedName name="_xlnm.Print_Area" localSheetId="7">'Summary of Revisions'!$A$1:$D$56</definedName>
    <definedName name="_xlnm.Print_Area" localSheetId="5">'SUTA Calculator'!$A$1:$E$19</definedName>
    <definedName name="_xlnm.Print_Area" localSheetId="4">'Workers'' Comp Calculator'!$A$1:$F$16</definedName>
    <definedName name="_xlnm.Print_Titles" localSheetId="0">'Instructions - READ &amp; DOWNLOAD'!$1:$4</definedName>
    <definedName name="_xlnm.Print_Titles" localSheetId="6">'PROJECT LABOR RATE SUMMARY'!$1:$6</definedName>
    <definedName name="_xlnm.Print_Titles" localSheetId="7">'Summary of Revisions'!$1:$4</definedName>
    <definedName name="Z_7061DD06_223F_4D51_BB5E_F84E6E22B0B7_.wvu.PrintArea" localSheetId="0" hidden="1">'Instructions - READ &amp; DOWNLOAD'!$A$1:$D$19</definedName>
    <definedName name="Z_7061DD06_223F_4D51_BB5E_F84E6E22B0B7_.wvu.PrintArea" localSheetId="2" hidden="1">'LABOR RATE - Foreman'!$A$1:$AA$71</definedName>
    <definedName name="Z_7061DD06_223F_4D51_BB5E_F84E6E22B0B7_.wvu.PrintArea" localSheetId="6" hidden="1">'PROJECT LABOR RATE SUMMARY'!$A$1:$I$61</definedName>
    <definedName name="Z_7061DD06_223F_4D51_BB5E_F84E6E22B0B7_.wvu.PrintTitles" localSheetId="6" hidden="1">'PROJECT LABOR RATE SUMMARY'!$1:$6</definedName>
  </definedNames>
  <calcPr calcId="191029"/>
  <customWorkbookViews>
    <customWorkbookView name="willback - Personal View" guid="{7061DD06-223F-4D51-BB5E-F84E6E22B0B7}" mergeInterval="0" personalView="1" maximized="1" windowWidth="1020" windowHeight="603" activeSheetId="1" showComments="commNone"/>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7" i="3" l="1"/>
  <c r="AH28" i="5" l="1"/>
  <c r="J16" i="2" l="1"/>
  <c r="M16" i="2"/>
  <c r="N16" i="2"/>
  <c r="C18" i="2"/>
  <c r="J18" i="2"/>
  <c r="M18" i="2"/>
  <c r="N18" i="2"/>
  <c r="C19" i="2"/>
  <c r="J19" i="2"/>
  <c r="M19" i="2"/>
  <c r="P19" i="2" s="1"/>
  <c r="N19" i="2"/>
  <c r="C20" i="2"/>
  <c r="J20" i="2"/>
  <c r="M20" i="2"/>
  <c r="N20" i="2"/>
  <c r="C21" i="2"/>
  <c r="J21" i="2"/>
  <c r="M21" i="2"/>
  <c r="N21" i="2"/>
  <c r="C22" i="2"/>
  <c r="J22" i="2"/>
  <c r="N22" i="2"/>
  <c r="J27" i="2"/>
  <c r="M27" i="2"/>
  <c r="N27" i="2"/>
  <c r="J28" i="2"/>
  <c r="M28" i="2"/>
  <c r="N28" i="2"/>
  <c r="C30" i="2"/>
  <c r="J30" i="2"/>
  <c r="M30" i="2"/>
  <c r="N30" i="2"/>
  <c r="C31" i="2"/>
  <c r="J31" i="2"/>
  <c r="M31" i="2"/>
  <c r="N31" i="2"/>
  <c r="C32" i="2"/>
  <c r="J32" i="2"/>
  <c r="M32" i="2"/>
  <c r="N32" i="2"/>
  <c r="C33" i="2"/>
  <c r="J33" i="2"/>
  <c r="M33" i="2"/>
  <c r="N33" i="2"/>
  <c r="C34" i="2"/>
  <c r="J34" i="2"/>
  <c r="M34" i="2"/>
  <c r="N34" i="2"/>
  <c r="C35" i="2"/>
  <c r="J35" i="2"/>
  <c r="M35" i="2"/>
  <c r="N35" i="2"/>
  <c r="C36" i="2"/>
  <c r="J36" i="2"/>
  <c r="M36" i="2"/>
  <c r="N36" i="2"/>
  <c r="C37" i="2"/>
  <c r="J37" i="2"/>
  <c r="M37" i="2"/>
  <c r="N37" i="2"/>
  <c r="C38" i="2"/>
  <c r="J38" i="2"/>
  <c r="M38" i="2"/>
  <c r="N38" i="2"/>
  <c r="D39" i="2"/>
  <c r="E39" i="2"/>
  <c r="T39" i="2"/>
  <c r="X39" i="2"/>
  <c r="M44" i="2"/>
  <c r="J46" i="2"/>
  <c r="J47" i="2"/>
  <c r="J50" i="2"/>
  <c r="J51" i="2"/>
  <c r="J52" i="2"/>
  <c r="C54" i="2"/>
  <c r="P54" i="2"/>
  <c r="C55" i="2"/>
  <c r="P55" i="2"/>
  <c r="C56" i="2"/>
  <c r="P56" i="2"/>
  <c r="C57" i="2"/>
  <c r="P57" i="2"/>
  <c r="C58" i="2"/>
  <c r="P58" i="2"/>
  <c r="C59" i="2"/>
  <c r="P59" i="2"/>
  <c r="C60" i="2"/>
  <c r="P60" i="2"/>
  <c r="C61" i="2"/>
  <c r="P61" i="2"/>
  <c r="C62" i="2"/>
  <c r="P62" i="2"/>
  <c r="C63" i="2"/>
  <c r="P63" i="2"/>
  <c r="J38" i="9"/>
  <c r="J37" i="9"/>
  <c r="J36" i="9"/>
  <c r="J35" i="9"/>
  <c r="J34" i="9"/>
  <c r="J33" i="9"/>
  <c r="J32" i="9"/>
  <c r="J31" i="9"/>
  <c r="J30" i="9"/>
  <c r="N38" i="9"/>
  <c r="M38" i="9"/>
  <c r="N37" i="9"/>
  <c r="M37" i="9"/>
  <c r="N36" i="9"/>
  <c r="M36" i="9"/>
  <c r="N35" i="9"/>
  <c r="M35" i="9"/>
  <c r="N34" i="9"/>
  <c r="M34" i="9"/>
  <c r="N33" i="9"/>
  <c r="M33" i="9"/>
  <c r="N32" i="9"/>
  <c r="M32" i="9"/>
  <c r="N31" i="9"/>
  <c r="M31" i="9"/>
  <c r="N30" i="9"/>
  <c r="M30" i="9"/>
  <c r="N28" i="9"/>
  <c r="M28" i="9"/>
  <c r="N27" i="9"/>
  <c r="M27" i="9"/>
  <c r="J28" i="9"/>
  <c r="J27" i="9"/>
  <c r="N22" i="9"/>
  <c r="N21" i="9"/>
  <c r="M21" i="9"/>
  <c r="N20" i="9"/>
  <c r="M20" i="9"/>
  <c r="N19" i="9"/>
  <c r="M19" i="9"/>
  <c r="N18" i="9"/>
  <c r="M18" i="9"/>
  <c r="N16" i="9"/>
  <c r="M16" i="9"/>
  <c r="J22" i="9"/>
  <c r="J21" i="9"/>
  <c r="J20" i="9"/>
  <c r="J19" i="9"/>
  <c r="J18" i="9"/>
  <c r="J16" i="9"/>
  <c r="P36" i="2" l="1"/>
  <c r="P35" i="2"/>
  <c r="P32" i="2"/>
  <c r="P30" i="2"/>
  <c r="P31" i="2"/>
  <c r="P28" i="2"/>
  <c r="C39" i="2"/>
  <c r="P18" i="2"/>
  <c r="P37" i="2"/>
  <c r="P38" i="2"/>
  <c r="P34" i="2"/>
  <c r="P33" i="2"/>
  <c r="P27" i="2"/>
  <c r="P21" i="2"/>
  <c r="P20" i="2"/>
  <c r="P16" i="2"/>
  <c r="X16" i="2" s="1"/>
  <c r="X23" i="2" s="1"/>
  <c r="T16" i="2" l="1"/>
  <c r="T23" i="2" s="1"/>
  <c r="P39" i="2"/>
  <c r="C7" i="3" l="1"/>
  <c r="E7" i="3"/>
  <c r="AF34" i="5" l="1"/>
  <c r="AG33" i="5" l="1"/>
  <c r="AH33" i="5" s="1"/>
  <c r="M22" i="5" s="1"/>
  <c r="M22" i="2" s="1"/>
  <c r="P22" i="2" s="1"/>
  <c r="P23" i="2" s="1"/>
  <c r="P14" i="5"/>
  <c r="P14" i="2" s="1"/>
  <c r="AG32" i="5"/>
  <c r="AH32" i="5" s="1"/>
  <c r="AG31" i="5"/>
  <c r="AH31" i="5" s="1"/>
  <c r="P25" i="2" l="1"/>
  <c r="P47" i="2" s="1"/>
  <c r="P50" i="2"/>
  <c r="P46" i="2"/>
  <c r="P41" i="2"/>
  <c r="X14" i="2"/>
  <c r="X25" i="2" s="1"/>
  <c r="X41" i="2" s="1"/>
  <c r="T14" i="2"/>
  <c r="T25" i="2" s="1"/>
  <c r="T41" i="2" s="1"/>
  <c r="P14" i="9"/>
  <c r="M22" i="9"/>
  <c r="D11" i="8"/>
  <c r="P52" i="2" l="1"/>
  <c r="P51" i="2"/>
  <c r="P44" i="2"/>
  <c r="T47" i="2"/>
  <c r="X47" i="2"/>
  <c r="T46" i="2"/>
  <c r="X46" i="2"/>
  <c r="D13" i="8"/>
  <c r="D16" i="8" s="1"/>
  <c r="S10" i="9" l="1"/>
  <c r="F9" i="3" s="1"/>
  <c r="Y8" i="9"/>
  <c r="C9" i="3" s="1"/>
  <c r="Y8" i="2"/>
  <c r="C8" i="3" s="1"/>
  <c r="F7" i="3"/>
  <c r="B7" i="3"/>
  <c r="A7" i="3"/>
  <c r="S10" i="2"/>
  <c r="F8" i="3" s="1"/>
  <c r="T9" i="2"/>
  <c r="D8" i="3" s="1"/>
  <c r="S7" i="2"/>
  <c r="B8" i="3" s="1"/>
  <c r="E10" i="2"/>
  <c r="E9" i="2"/>
  <c r="E8" i="3" s="1"/>
  <c r="E8" i="2"/>
  <c r="A8" i="3" s="1"/>
  <c r="E7" i="2"/>
  <c r="T9" i="9"/>
  <c r="D9" i="3" s="1"/>
  <c r="S7" i="9"/>
  <c r="B9" i="3" s="1"/>
  <c r="E10" i="9"/>
  <c r="E9" i="9"/>
  <c r="E9" i="3" s="1"/>
  <c r="E8" i="9"/>
  <c r="A9" i="3" s="1"/>
  <c r="E7" i="9"/>
  <c r="P63" i="9"/>
  <c r="C63" i="9"/>
  <c r="P62" i="9"/>
  <c r="C62" i="9"/>
  <c r="P61" i="9"/>
  <c r="C61" i="9"/>
  <c r="P60" i="9"/>
  <c r="C60" i="9"/>
  <c r="P59" i="9"/>
  <c r="C59" i="9"/>
  <c r="P58" i="9"/>
  <c r="C58" i="9"/>
  <c r="P57" i="9"/>
  <c r="C57" i="9"/>
  <c r="P56" i="9"/>
  <c r="C56" i="9"/>
  <c r="P55" i="9"/>
  <c r="C55" i="9"/>
  <c r="P54" i="9"/>
  <c r="C54" i="9"/>
  <c r="J52" i="9"/>
  <c r="J51" i="9"/>
  <c r="J50" i="9"/>
  <c r="J47" i="9"/>
  <c r="J46" i="9"/>
  <c r="X39" i="9"/>
  <c r="T39" i="9"/>
  <c r="E39" i="9"/>
  <c r="D39" i="9"/>
  <c r="P38" i="9"/>
  <c r="C38" i="9"/>
  <c r="P37" i="9"/>
  <c r="C37" i="9"/>
  <c r="P36" i="9"/>
  <c r="C36" i="9"/>
  <c r="P35" i="9"/>
  <c r="C35" i="9"/>
  <c r="P34" i="9"/>
  <c r="C34" i="9"/>
  <c r="P33" i="9"/>
  <c r="C33" i="9"/>
  <c r="P32" i="9"/>
  <c r="C32" i="9"/>
  <c r="P31" i="9"/>
  <c r="C31" i="9"/>
  <c r="P30" i="9"/>
  <c r="C30" i="9"/>
  <c r="P28" i="9"/>
  <c r="P27" i="9"/>
  <c r="P22" i="9"/>
  <c r="C22" i="9"/>
  <c r="P21" i="9"/>
  <c r="C21" i="9"/>
  <c r="P20" i="9"/>
  <c r="C20" i="9"/>
  <c r="P19" i="9"/>
  <c r="C19" i="9"/>
  <c r="P18" i="9"/>
  <c r="C18" i="9"/>
  <c r="P16" i="9"/>
  <c r="X16" i="9" s="1"/>
  <c r="X23" i="9" s="1"/>
  <c r="X14" i="9"/>
  <c r="T14" i="9"/>
  <c r="X25" i="9" l="1"/>
  <c r="X41" i="9" s="1"/>
  <c r="C39" i="9"/>
  <c r="T16" i="9"/>
  <c r="T23" i="9" s="1"/>
  <c r="T25" i="9" s="1"/>
  <c r="T41" i="9" s="1"/>
  <c r="P23" i="9"/>
  <c r="P25" i="9" s="1"/>
  <c r="P47" i="9" s="1"/>
  <c r="P39" i="9"/>
  <c r="P38" i="5"/>
  <c r="P37" i="5"/>
  <c r="P36" i="5"/>
  <c r="P35" i="5"/>
  <c r="P34" i="5"/>
  <c r="P33" i="5"/>
  <c r="P32" i="5"/>
  <c r="P31" i="5"/>
  <c r="P30" i="5"/>
  <c r="P28" i="5"/>
  <c r="P27" i="5"/>
  <c r="P19" i="5"/>
  <c r="P20" i="5"/>
  <c r="P21" i="5"/>
  <c r="P22" i="5"/>
  <c r="P16" i="5"/>
  <c r="P18" i="5"/>
  <c r="X14" i="5"/>
  <c r="T14" i="5"/>
  <c r="P50" i="9" l="1"/>
  <c r="P52" i="9"/>
  <c r="P46" i="9"/>
  <c r="T46" i="9" s="1"/>
  <c r="P51" i="9"/>
  <c r="P41" i="9"/>
  <c r="P44" i="9" s="1"/>
  <c r="T47" i="9"/>
  <c r="X47" i="9"/>
  <c r="P23" i="5"/>
  <c r="P25" i="5" s="1"/>
  <c r="X46" i="9" l="1"/>
  <c r="A2" i="4"/>
  <c r="H2" i="3"/>
  <c r="E2" i="8"/>
  <c r="E2" i="7"/>
  <c r="W3" i="5"/>
  <c r="W3" i="9" s="1"/>
  <c r="B6" i="8" l="1"/>
  <c r="D9" i="7" l="1"/>
  <c r="D11" i="7" s="1"/>
  <c r="D13" i="7" l="1"/>
  <c r="B6" i="7"/>
  <c r="D3" i="7" l="1"/>
  <c r="J49" i="5" l="1"/>
  <c r="J49" i="9" l="1"/>
  <c r="P49" i="9" s="1"/>
  <c r="J49" i="2"/>
  <c r="P49" i="2" s="1"/>
  <c r="P49" i="5"/>
  <c r="W3" i="2"/>
  <c r="P63" i="5" l="1"/>
  <c r="P62" i="5"/>
  <c r="P61" i="5"/>
  <c r="P60" i="5"/>
  <c r="P59" i="5"/>
  <c r="P58" i="5"/>
  <c r="P57" i="5"/>
  <c r="P56" i="5"/>
  <c r="P55" i="5"/>
  <c r="P54" i="5"/>
  <c r="X39" i="5"/>
  <c r="T39" i="5"/>
  <c r="T16" i="5"/>
  <c r="T23" i="5" s="1"/>
  <c r="T25" i="5" l="1"/>
  <c r="T41" i="5" s="1"/>
  <c r="P39" i="5"/>
  <c r="X16" i="5"/>
  <c r="X23" i="5" s="1"/>
  <c r="X25" i="5" s="1"/>
  <c r="X41" i="5" s="1"/>
  <c r="J48" i="5" l="1"/>
  <c r="J48" i="2" s="1"/>
  <c r="P48" i="2" s="1"/>
  <c r="P50" i="5"/>
  <c r="P41" i="5"/>
  <c r="P51" i="5"/>
  <c r="P47" i="5"/>
  <c r="P52" i="5"/>
  <c r="P46" i="5"/>
  <c r="T48" i="2" l="1"/>
  <c r="T64" i="2" s="1"/>
  <c r="T66" i="2" s="1"/>
  <c r="X48" i="2"/>
  <c r="X64" i="2" s="1"/>
  <c r="X66" i="2" s="1"/>
  <c r="P64" i="2"/>
  <c r="P68" i="2" s="1"/>
  <c r="J48" i="9"/>
  <c r="P48" i="9" s="1"/>
  <c r="P48" i="5"/>
  <c r="X48" i="5" s="1"/>
  <c r="X47" i="5"/>
  <c r="T47" i="5"/>
  <c r="X46" i="5"/>
  <c r="T46" i="5"/>
  <c r="P44" i="5"/>
  <c r="T68" i="2" l="1"/>
  <c r="X68" i="2"/>
  <c r="T48" i="9"/>
  <c r="T64" i="9" s="1"/>
  <c r="T66" i="9" s="1"/>
  <c r="X48" i="9"/>
  <c r="X64" i="9" s="1"/>
  <c r="X66" i="9" s="1"/>
  <c r="P64" i="9"/>
  <c r="P68" i="9" s="1"/>
  <c r="G9" i="3" s="1"/>
  <c r="T48" i="5"/>
  <c r="T64" i="5" s="1"/>
  <c r="T66" i="5" s="1"/>
  <c r="P64" i="5"/>
  <c r="P68" i="5" s="1"/>
  <c r="G7" i="3" s="1"/>
  <c r="X64" i="5"/>
  <c r="X66" i="5" s="1"/>
  <c r="T68" i="9" l="1"/>
  <c r="H9" i="3" s="1"/>
  <c r="X68" i="9"/>
  <c r="I9" i="3" s="1"/>
  <c r="X68" i="5"/>
  <c r="I7" i="3" s="1"/>
  <c r="T68" i="5"/>
  <c r="H7" i="3" s="1"/>
  <c r="G8" i="3" l="1"/>
  <c r="H8" i="3" l="1"/>
  <c r="I8" i="3"/>
</calcChain>
</file>

<file path=xl/sharedStrings.xml><?xml version="1.0" encoding="utf-8"?>
<sst xmlns="http://schemas.openxmlformats.org/spreadsheetml/2006/main" count="766" uniqueCount="294">
  <si>
    <t xml:space="preserve">  </t>
  </si>
  <si>
    <t/>
  </si>
  <si>
    <t>(I)</t>
  </si>
  <si>
    <t>TOTAL JOB CHARGE RATES for LABOR  (Straight-time rate + adders)</t>
  </si>
  <si>
    <t>(A)</t>
  </si>
  <si>
    <t>Vacation/Holiday</t>
  </si>
  <si>
    <t>(B)</t>
  </si>
  <si>
    <t>(C)</t>
  </si>
  <si>
    <t>Health &amp; Welfare</t>
  </si>
  <si>
    <t>Pension</t>
  </si>
  <si>
    <t>(D)</t>
  </si>
  <si>
    <t>(E)</t>
  </si>
  <si>
    <t>(F)</t>
  </si>
  <si>
    <t>(G)</t>
  </si>
  <si>
    <t>TOTAL TAXABLE FRINGES</t>
  </si>
  <si>
    <t>END</t>
  </si>
  <si>
    <t>(H)</t>
  </si>
  <si>
    <t>CRAFT / TRADE:</t>
  </si>
  <si>
    <t>CLASSIFICATION:</t>
  </si>
  <si>
    <r>
      <t>Others</t>
    </r>
    <r>
      <rPr>
        <sz val="8"/>
        <rFont val="Arial"/>
        <family val="2"/>
      </rPr>
      <t xml:space="preserve"> (specify)</t>
    </r>
  </si>
  <si>
    <t>TOTAL TAXABLE WAGE (A+B)</t>
  </si>
  <si>
    <t>HOURLY STRAIGHT TIME RATE</t>
  </si>
  <si>
    <t>HOURLY 1½ TIME ADDER</t>
  </si>
  <si>
    <t>HOURLY DOUBLE TIME ADDER</t>
  </si>
  <si>
    <t>TOTAL TRADE RATE (C+D)</t>
  </si>
  <si>
    <t>%</t>
  </si>
  <si>
    <t>TOTAL NON-TAXABLE FRINGES</t>
  </si>
  <si>
    <t>or   $</t>
  </si>
  <si>
    <r>
      <t xml:space="preserve">or  </t>
    </r>
    <r>
      <rPr>
        <sz val="10"/>
        <rFont val="Arial"/>
        <family val="2"/>
      </rPr>
      <t xml:space="preserve"> $</t>
    </r>
  </si>
  <si>
    <t xml:space="preserve"> = predetermined or automatic calculation</t>
  </si>
  <si>
    <t>TAXABLE BASE WAGE</t>
  </si>
  <si>
    <t xml:space="preserve"> UNION LOCAL No.:</t>
  </si>
  <si>
    <r>
      <t xml:space="preserve">Others </t>
    </r>
    <r>
      <rPr>
        <sz val="8"/>
        <rFont val="Arial"/>
        <family val="2"/>
      </rPr>
      <t>(specify)</t>
    </r>
    <r>
      <rPr>
        <sz val="10"/>
        <rFont val="Arial"/>
        <family val="2"/>
      </rPr>
      <t>:</t>
    </r>
  </si>
  <si>
    <t>NO ADDER APPLIES</t>
  </si>
  <si>
    <t>PER TRADE AGREEMENT*</t>
  </si>
  <si>
    <t xml:space="preserve"> = to be completed by Contractor</t>
  </si>
  <si>
    <t>TOTAL TAXES and BURDEN</t>
  </si>
  <si>
    <t>* If Adders are allowed for these items by trade agreement, attach copy of agreement or rate sheet on Union letterhead for verification.</t>
  </si>
  <si>
    <t>STRAIGHT TIME</t>
  </si>
  <si>
    <t>EXPIRATION DATE</t>
  </si>
  <si>
    <t>CRAFT / TRADE</t>
  </si>
  <si>
    <t>DOUBLE TIME</t>
  </si>
  <si>
    <t>ADDER TOTALS (E+G)</t>
  </si>
  <si>
    <t>CLASSIFICATION</t>
  </si>
  <si>
    <r>
      <t xml:space="preserve">LOCAL #
</t>
    </r>
    <r>
      <rPr>
        <sz val="10"/>
        <rFont val="Arial"/>
        <family val="2"/>
      </rPr>
      <t>(if used)</t>
    </r>
  </si>
  <si>
    <t xml:space="preserve"> </t>
  </si>
  <si>
    <t>#</t>
  </si>
  <si>
    <t>or</t>
  </si>
  <si>
    <t>CONTRACTOR:</t>
  </si>
  <si>
    <t>Date of Revision</t>
  </si>
  <si>
    <t>Description</t>
  </si>
  <si>
    <t>Labor Rate Sheet</t>
  </si>
  <si>
    <t>Changed formula for Michigan SBT to be applied to Total Trade Rate ( E ) instead of Total Taxable Wage ( C )</t>
  </si>
  <si>
    <t>By</t>
  </si>
  <si>
    <t>WEB</t>
  </si>
  <si>
    <t>June 15,2006</t>
  </si>
  <si>
    <t>Initial Publication</t>
  </si>
  <si>
    <t>Workbook</t>
  </si>
  <si>
    <t>Instructions</t>
  </si>
  <si>
    <t>Changed Item G.3, Small Tool Allowance, to 3% (from 1%) to match Labor Rate Sheet (this was a typo)</t>
  </si>
  <si>
    <t>Worksheet</t>
  </si>
  <si>
    <t>SPY</t>
  </si>
  <si>
    <t>Feb. 21, 2008</t>
  </si>
  <si>
    <t xml:space="preserve">Revised requirement for submittal of worksheets and summary from 10 days after receipt of Notice to Proceed to prior to processing of Change Orders.    </t>
  </si>
  <si>
    <t>Blocked out SBT (Michigan Single Business Tax) line, deleted formulas and added note that tax was repealed 1/1/08.</t>
  </si>
  <si>
    <t>Added Form Revision Date under AEC Logo</t>
  </si>
  <si>
    <t>(0.8% max.)</t>
  </si>
  <si>
    <t>Labor Rate Sheets</t>
  </si>
  <si>
    <t>Workers' Comp Calculator</t>
  </si>
  <si>
    <t>S.U.T.A./M.E.S.C.  Rate</t>
  </si>
  <si>
    <r>
      <t xml:space="preserve">F.I.C.A.  x  </t>
    </r>
    <r>
      <rPr>
        <b/>
        <sz val="10"/>
        <rFont val="Arial"/>
        <family val="2"/>
      </rPr>
      <t>(C)</t>
    </r>
  </si>
  <si>
    <r>
      <t xml:space="preserve">F.U.T.A.  x  </t>
    </r>
    <r>
      <rPr>
        <b/>
        <sz val="10"/>
        <rFont val="Arial"/>
        <family val="2"/>
      </rPr>
      <t>(C)</t>
    </r>
  </si>
  <si>
    <r>
      <t xml:space="preserve">S.U.T.A. / M.E.S.C.  x  </t>
    </r>
    <r>
      <rPr>
        <b/>
        <sz val="10"/>
        <rFont val="Arial"/>
        <family val="2"/>
      </rPr>
      <t>(C)</t>
    </r>
  </si>
  <si>
    <r>
      <t xml:space="preserve">Workers' Comp.  x  </t>
    </r>
    <r>
      <rPr>
        <b/>
        <sz val="10"/>
        <rFont val="Arial"/>
        <family val="2"/>
      </rPr>
      <t>(C)</t>
    </r>
  </si>
  <si>
    <r>
      <t xml:space="preserve">Gen. Liability Insurance Allowance  x  </t>
    </r>
    <r>
      <rPr>
        <b/>
        <sz val="9"/>
        <rFont val="Arial"/>
        <family val="2"/>
      </rPr>
      <t>(C)</t>
    </r>
  </si>
  <si>
    <r>
      <t xml:space="preserve">Bonds Allowance  x  </t>
    </r>
    <r>
      <rPr>
        <b/>
        <sz val="10"/>
        <rFont val="Arial"/>
        <family val="2"/>
      </rPr>
      <t>(C)</t>
    </r>
  </si>
  <si>
    <r>
      <t xml:space="preserve">Small Tools Allowance  x  </t>
    </r>
    <r>
      <rPr>
        <b/>
        <sz val="10"/>
        <rFont val="Arial"/>
        <family val="2"/>
      </rPr>
      <t>(C)</t>
    </r>
  </si>
  <si>
    <r>
      <t xml:space="preserve">Others </t>
    </r>
    <r>
      <rPr>
        <sz val="8"/>
        <rFont val="Arial"/>
        <family val="2"/>
      </rPr>
      <t>(specify)</t>
    </r>
    <r>
      <rPr>
        <sz val="10"/>
        <rFont val="Arial"/>
        <family val="2"/>
      </rPr>
      <t xml:space="preserve">:  x  </t>
    </r>
    <r>
      <rPr>
        <b/>
        <sz val="10"/>
        <rFont val="Arial"/>
        <family val="2"/>
      </rPr>
      <t>(C)</t>
    </r>
  </si>
  <si>
    <t>1½ TIME</t>
  </si>
  <si>
    <t>Changed Item G.2, General Liability Allowance, to 1% (from 3%) to match Labor Rate Sheet (this was a typo)</t>
  </si>
  <si>
    <t>Changed reference to AEC website from Plant Ext to AEC</t>
  </si>
  <si>
    <t>Calculations for Workers' Compensation</t>
  </si>
  <si>
    <t>Row #</t>
  </si>
  <si>
    <t>Calculation</t>
  </si>
  <si>
    <t>A</t>
  </si>
  <si>
    <t>($'s / Year)</t>
  </si>
  <si>
    <t>B</t>
  </si>
  <si>
    <t>C</t>
  </si>
  <si>
    <t>D</t>
  </si>
  <si>
    <t>($'s / $100)</t>
  </si>
  <si>
    <t>E</t>
  </si>
  <si>
    <t>(% / Hr)</t>
  </si>
  <si>
    <t>Rate per $100 for Type of Risk</t>
  </si>
  <si>
    <t>Discounted Rate per $100 of Labor</t>
  </si>
  <si>
    <t>Workers' Comp Percentage per Hour of Labor</t>
  </si>
  <si>
    <t>WAGE EXPIRES:</t>
  </si>
  <si>
    <t>PRIME CONTRACTOR:</t>
  </si>
  <si>
    <t>APPROVAL DATE</t>
  </si>
  <si>
    <t>DATE SUBMITTED:</t>
  </si>
  <si>
    <t>DATE APPROVED:</t>
  </si>
  <si>
    <t>BY:</t>
  </si>
  <si>
    <t>Jan. 3, 2012</t>
  </si>
  <si>
    <t>Delete reference to Bob Spychalski contact information.</t>
  </si>
  <si>
    <t>TGS</t>
  </si>
  <si>
    <t xml:space="preserve">Revise "Prime Contractor" to Contractor, delete subcontractor, and delete project name and number,  </t>
  </si>
  <si>
    <t>Summary Sheet</t>
  </si>
  <si>
    <t>Revise "Contractor" to Prime Contractor, add Project No., and include "Prime Contractor" in Trade Name</t>
  </si>
  <si>
    <t>JE/TGS</t>
  </si>
  <si>
    <t>PROJECT LABOR RATE SUMMARY</t>
  </si>
  <si>
    <t>LABOR RATE CALCULATION SHEET - Journeyman</t>
  </si>
  <si>
    <t>LABOR RATE CALCULATION SHEET - Foreman</t>
  </si>
  <si>
    <t>(Go To W Comp Tab)</t>
  </si>
  <si>
    <t>SUBMIT INSURER'S WORKERS' COMPENSATION POLICY INFORMATION PAGE</t>
  </si>
  <si>
    <t>Unmodified Subtotal Premium</t>
  </si>
  <si>
    <t>Total Policy Premium</t>
  </si>
  <si>
    <t>Charge Rate Multiplier</t>
  </si>
  <si>
    <t>Row C x Row D</t>
  </si>
  <si>
    <t>Row B / Row A</t>
  </si>
  <si>
    <t>PRIME CONTRACTOR 
or, SUBCONTRACTOR</t>
  </si>
  <si>
    <t>PROJECT NO:</t>
  </si>
  <si>
    <t>PROJECT:</t>
  </si>
  <si>
    <t>BUILDING:</t>
  </si>
  <si>
    <t>Added two more LABOR RATE Sheets: one for Journeyman and one for Foreman. JOURNEYMAN DATA FEEDS INTO OTHER TWO SHEETS.</t>
  </si>
  <si>
    <t xml:space="preserve">Added "Submit Calculation". </t>
  </si>
  <si>
    <t>Added a "Workers' Comp Calculator" worksheet and linked the output to the W/C cell on the Journeyman Labor Rate Sheet.  Journeyman W/C cell links to Foreman W/C cell.</t>
  </si>
  <si>
    <t>Trade
Contractor's
Inputs</t>
  </si>
  <si>
    <t>Units</t>
  </si>
  <si>
    <t>Contractor:</t>
  </si>
  <si>
    <t>In accordance with U-M Supplemental General Conditions, Article 15, submit one completed sheet for each trade classification to be performing Work on the project site.</t>
  </si>
  <si>
    <t>Instructions and Labor Rate Sheets</t>
  </si>
  <si>
    <t>Amended reference to Article 15 of the "Standard General Conditions" to Article 15 as amended by the "Supplemental General Conditions".</t>
  </si>
  <si>
    <t>Updated the references to the current UofM AEC web page address.</t>
  </si>
  <si>
    <t>Color Codes Defined: LT Blue = fixed formulas or values; Lt Yellow = Data Entry by Contractor; Tan = Data fed from "Journeyman" Sheet or W/C Sheet.</t>
  </si>
  <si>
    <t>Calculations for SUTA/MESC Hourly Wage Calculation</t>
  </si>
  <si>
    <t>($'s )</t>
  </si>
  <si>
    <t>F</t>
  </si>
  <si>
    <t>G</t>
  </si>
  <si>
    <t>H</t>
  </si>
  <si>
    <t>E x F</t>
  </si>
  <si>
    <t>A + B + C + D</t>
  </si>
  <si>
    <t>MESC Premium</t>
  </si>
  <si>
    <t>(Hours)</t>
  </si>
  <si>
    <t>Contractor's
Inputs</t>
  </si>
  <si>
    <t>G / H</t>
  </si>
  <si>
    <t>(Go To SUTA Rate Tab)</t>
  </si>
  <si>
    <t>J</t>
  </si>
  <si>
    <t>($'s/Hour )</t>
  </si>
  <si>
    <t>Added a "SUTA MESC Rate Calculator" worksheet and linked the output to the S.U.T.A. cell on the Journeyman Labor Rate Sheet.  The Journeyman S.U.T.A. cell links to the S.U.T.A. cell on the Foreman Labor Rate Sheet.</t>
  </si>
  <si>
    <t>JE</t>
  </si>
  <si>
    <t>Journeyman Sheet</t>
  </si>
  <si>
    <t>Foreman Sheet</t>
  </si>
  <si>
    <t>Widened Col J to 55 Pixels to accommodate a two decimal number; Changed all "percentage" cells to two decimal digit numbers; Double-checked the locking of all "LOCKED" cells</t>
  </si>
  <si>
    <t>Locked Cells J-50 &amp; J-52 which were previously "unlocked" and being over-written by contractors; Changed all "percentage" cells to two decimal digit numbers; Double-checked the locking of all "LOCKED" cells.</t>
  </si>
  <si>
    <t>Summary of Revisions to Labor Rate Worksheet and Instructions</t>
  </si>
  <si>
    <t>All Sheets</t>
  </si>
  <si>
    <t>Changed "Revision Date" on the "Instructions" sheet to a "mo/da/yr" format and made it the source data for all other worksheets.  Permitted viewing access to all formulas in "locked" cells for information and understanding of the users.</t>
  </si>
  <si>
    <t>Locked Cells J49 &amp; J49 and changed the highlight color to Lt Blue; Changed number format of Col J to "Arial 10" with two decimals; double-checked status of all "locked" cells.</t>
  </si>
  <si>
    <t>Increased width of Col J to 55 Pixels;  Changed number format of Col J to "Arial 10" with two decimals; double-checked status of all "locked" cells.</t>
  </si>
  <si>
    <t>Project Labor Rate Summary</t>
  </si>
  <si>
    <t>Changed Printout Footer to "Rev 07/18/12"</t>
  </si>
  <si>
    <t>Changed Printout Footer to "Rev 07/18/12". Unlocked Rows 9 to 25, Columns A to I.  Formatted Rows 9 to 25 to match Rows 7 &amp; 8 for contractor entry of additional Labor Rates.</t>
  </si>
  <si>
    <t>Updated items B &amp; C = "U/L" &amp; "Bold".  Amended text of PLRS sheet, items B &amp; C and added three bullets re-defining the content of a valid submittal.  Amended the "Contact" information at the end of the document.</t>
  </si>
  <si>
    <t>WC Calculator</t>
  </si>
  <si>
    <t>SUTA Calculator</t>
  </si>
  <si>
    <t>Turned-off "show a zero in cells that have a zero value"; Unhide Column AB; Columns AB thru AH: unprotect cells + Center text vertically + Change Font to Red; Revised Footer text to reflect date of current incidental changes (10/25/12); Lightened yellow, blue and tan shading for clearer printing; Installed left border on cell A11</t>
  </si>
  <si>
    <t>Turned-off "show a zero in cells that have a zero value"; Columns AB thru AH: unprotect cells + Center text vertically + Change Font to Red; Revised Footer text to reflect date of current incidental changes (10/25/12); Lightened yellow, blue and tan shading for clearer printing; Installed left border on cell A11</t>
  </si>
  <si>
    <t>Columns G thru M: unprotect cells + Center text vertically + Change Font to Red; Revised Footer text to reflect date of current incidental changes (10/25/12); Lightened yellow, blue and tan shading for clearer printing</t>
  </si>
  <si>
    <t>Excel Workbook</t>
  </si>
  <si>
    <t>Line "D": Added underlined, bolded text requesting the submittal of the company's previous year's "Employer Quarterly Tax Reports", in PDF format, as back-up for the SUTA MESC calculations; Noted this new back-up requirement by adding Line "C-4" at the bottom of the sheet.</t>
  </si>
  <si>
    <t xml:space="preserve">Updated the "latest revision" text in the upper right hand corner of each worksheet to reflect the latest revision: "Revised Oct 25, 2012" </t>
  </si>
  <si>
    <t>SUTA MESC Rate Calculator</t>
  </si>
  <si>
    <t>LABOR RATE Tab</t>
  </si>
  <si>
    <t>Added a Row for the "General Foreman" labor classification</t>
  </si>
  <si>
    <t>1st Shift</t>
  </si>
  <si>
    <t>General Foreman -</t>
  </si>
  <si>
    <t>Foreman -</t>
  </si>
  <si>
    <t>Journeyman -</t>
  </si>
  <si>
    <t>Added a worksheet tab for the "General Foreman" labor classification; Added the "Shift" designation next to the work classification</t>
  </si>
  <si>
    <t>Updated "Revised Date" in Row 4 to June 01, 2013; Revised the Hot Link in Row 8 to reflect the "Contractor Links" subdirectory of the AEC Website; Revised the language of item "D." regarding SUTA and underlined the changes; Changed the font of the content of Row "C" from black to "bold", "red" for the required documentation for a valid Labor Rates submittal.</t>
  </si>
  <si>
    <t>Revised all references of 2011 to 2012 and of 2012 to 2013; Revised SUTA Rate to be paid by U-M to 12.46%; Revised item "H" to read (Salaried + Hourly); Deleted "MESC" from the Tab Title</t>
  </si>
  <si>
    <t>MASTER</t>
  </si>
  <si>
    <t>Changed Revision Date; Revised various texts adding "bolding" and "underlining" for emphasis - RE-READ THE UPDATE PLEASE</t>
  </si>
  <si>
    <t>Revised the update date to "Revised June 01, 2014"</t>
  </si>
  <si>
    <t>Revised Tab Name; Changed dates on Lines A, B, C, D, E, F, H and J; Updated the Taxation rate from 12.46% to 12.55%</t>
  </si>
  <si>
    <t>PW Rate</t>
  </si>
  <si>
    <t>Base</t>
  </si>
  <si>
    <t>NT Fringes</t>
  </si>
  <si>
    <t>Input PW Data Here</t>
  </si>
  <si>
    <t>Revise Formulas in Columns "C" and "E" for clarity of printout.</t>
  </si>
  <si>
    <t>To download this spreadsheet or get a newer update, please follow the Hyperlink below:</t>
  </si>
  <si>
    <t>http://www.umaec.umich.edu/for-vendors/project-documents/bid-resources/</t>
  </si>
  <si>
    <t>Prevailing Wage Fringes</t>
  </si>
  <si>
    <t>&lt; Fringe</t>
  </si>
  <si>
    <t>&lt; Double Time (-) Straight time = Base Wage</t>
  </si>
  <si>
    <t>&lt; Base Wage=DTime(-)STime</t>
  </si>
  <si>
    <t>For Prevailing Wage calculations, Input below</t>
  </si>
  <si>
    <t>Prevailing Wages Link for Washtenaw Co</t>
  </si>
  <si>
    <t>Labor Rate Calculation Sheet (LRCS) INSTRUCTIONS</t>
  </si>
  <si>
    <t>^^^^^^^^^^^^</t>
  </si>
  <si>
    <t>Prevailing Wage Classification:   &gt;&gt;&gt;&gt;&gt;&gt;&gt;</t>
  </si>
  <si>
    <r>
      <t xml:space="preserve">Non-taxable Fringes:  </t>
    </r>
    <r>
      <rPr>
        <i/>
        <sz val="10"/>
        <rFont val="Arial"/>
        <family val="2"/>
      </rPr>
      <t>Applied to Taxable Base Wage (</t>
    </r>
    <r>
      <rPr>
        <b/>
        <sz val="10"/>
        <rFont val="Arial"/>
        <family val="2"/>
      </rPr>
      <t>A)</t>
    </r>
  </si>
  <si>
    <t>[A]</t>
  </si>
  <si>
    <t>[B]</t>
  </si>
  <si>
    <t>[C]</t>
  </si>
  <si>
    <t>[D]</t>
  </si>
  <si>
    <t>[E]</t>
  </si>
  <si>
    <t>[F]</t>
  </si>
  <si>
    <t>[G]</t>
  </si>
  <si>
    <t>[H]</t>
  </si>
  <si>
    <t>[I]</t>
  </si>
  <si>
    <r>
      <t xml:space="preserve">Taxable Fringes: </t>
    </r>
    <r>
      <rPr>
        <i/>
        <sz val="10"/>
        <rFont val="Arial"/>
        <family val="2"/>
      </rPr>
      <t>Applied to Taxable Base Wage</t>
    </r>
    <r>
      <rPr>
        <b/>
        <sz val="10"/>
        <rFont val="Arial"/>
        <family val="2"/>
      </rPr>
      <t xml:space="preserve"> [A]</t>
    </r>
  </si>
  <si>
    <r>
      <t xml:space="preserve">OVERHEAD &amp; PROFIT: </t>
    </r>
    <r>
      <rPr>
        <i/>
        <sz val="10"/>
        <rFont val="Arial"/>
        <family val="2"/>
      </rPr>
      <t>Applied to Total Trade Rate</t>
    </r>
    <r>
      <rPr>
        <b/>
        <sz val="10"/>
        <rFont val="Arial"/>
        <family val="2"/>
      </rPr>
      <t xml:space="preserve"> [E]</t>
    </r>
  </si>
  <si>
    <r>
      <t xml:space="preserve">F.U.T.A.  x  </t>
    </r>
    <r>
      <rPr>
        <b/>
        <sz val="10"/>
        <rFont val="Arial"/>
        <family val="2"/>
      </rPr>
      <t>[C]</t>
    </r>
  </si>
  <si>
    <r>
      <t xml:space="preserve">S.U.T.A. / M.E.S.C.  x  </t>
    </r>
    <r>
      <rPr>
        <b/>
        <sz val="10"/>
        <rFont val="Arial"/>
        <family val="2"/>
      </rPr>
      <t>[C]</t>
    </r>
  </si>
  <si>
    <r>
      <t xml:space="preserve">Workers' Comp.  x  </t>
    </r>
    <r>
      <rPr>
        <b/>
        <sz val="10"/>
        <rFont val="Arial"/>
        <family val="2"/>
      </rPr>
      <t>[C]</t>
    </r>
  </si>
  <si>
    <r>
      <t xml:space="preserve">Gen. Liability Insurance Allowance  x  </t>
    </r>
    <r>
      <rPr>
        <b/>
        <sz val="9"/>
        <rFont val="Arial"/>
        <family val="2"/>
      </rPr>
      <t>[C]</t>
    </r>
  </si>
  <si>
    <r>
      <t xml:space="preserve">Bonds Allowance  x  </t>
    </r>
    <r>
      <rPr>
        <b/>
        <sz val="10"/>
        <rFont val="Arial"/>
        <family val="2"/>
      </rPr>
      <t>[C]</t>
    </r>
  </si>
  <si>
    <r>
      <t xml:space="preserve">Small Tools Allowance  x  </t>
    </r>
    <r>
      <rPr>
        <b/>
        <sz val="10"/>
        <rFont val="Arial"/>
        <family val="2"/>
      </rPr>
      <t>[C]</t>
    </r>
  </si>
  <si>
    <r>
      <t xml:space="preserve">Others </t>
    </r>
    <r>
      <rPr>
        <sz val="8"/>
        <rFont val="Arial"/>
        <family val="2"/>
      </rPr>
      <t>(specify)</t>
    </r>
    <r>
      <rPr>
        <sz val="10"/>
        <rFont val="Arial"/>
        <family val="2"/>
      </rPr>
      <t xml:space="preserve">:  x  </t>
    </r>
    <r>
      <rPr>
        <b/>
        <sz val="10"/>
        <rFont val="Arial"/>
        <family val="2"/>
      </rPr>
      <t>[C]</t>
    </r>
  </si>
  <si>
    <r>
      <t xml:space="preserve">Taxes and Burden:  </t>
    </r>
    <r>
      <rPr>
        <i/>
        <sz val="10"/>
        <rFont val="Arial"/>
        <family val="2"/>
      </rPr>
      <t>Applied to</t>
    </r>
    <r>
      <rPr>
        <sz val="10"/>
        <rFont val="Arial"/>
        <family val="2"/>
      </rPr>
      <t xml:space="preserve"> </t>
    </r>
    <r>
      <rPr>
        <b/>
        <sz val="10"/>
        <rFont val="Arial"/>
        <family val="2"/>
      </rPr>
      <t>[as noted]</t>
    </r>
  </si>
  <si>
    <r>
      <t xml:space="preserve">F.I.C.A.  x </t>
    </r>
    <r>
      <rPr>
        <b/>
        <sz val="10"/>
        <rFont val="Arial"/>
        <family val="2"/>
      </rPr>
      <t xml:space="preserve"> [C]</t>
    </r>
  </si>
  <si>
    <t>TOTAL TAXABLE WAGE [A+B]</t>
  </si>
  <si>
    <r>
      <t xml:space="preserve">Non-taxable Fringes:  </t>
    </r>
    <r>
      <rPr>
        <i/>
        <sz val="10"/>
        <rFont val="Arial"/>
        <family val="2"/>
      </rPr>
      <t>Applied to Taxable Base Wage</t>
    </r>
    <r>
      <rPr>
        <b/>
        <sz val="10"/>
        <rFont val="Arial"/>
        <family val="2"/>
      </rPr>
      <t xml:space="preserve"> [A]</t>
    </r>
  </si>
  <si>
    <t>TOTAL TRADE RATE [C+D]</t>
  </si>
  <si>
    <r>
      <t xml:space="preserve">F.I.C.A.  x  </t>
    </r>
    <r>
      <rPr>
        <b/>
        <sz val="10"/>
        <rFont val="Arial"/>
        <family val="2"/>
      </rPr>
      <t>[C]</t>
    </r>
  </si>
  <si>
    <r>
      <t xml:space="preserve">Workers' Comp.  x </t>
    </r>
    <r>
      <rPr>
        <b/>
        <sz val="10"/>
        <rFont val="Arial"/>
        <family val="2"/>
      </rPr>
      <t xml:space="preserve"> [C]</t>
    </r>
  </si>
  <si>
    <r>
      <t xml:space="preserve">Gen. Liability Ins. Allowance  x  </t>
    </r>
    <r>
      <rPr>
        <b/>
        <sz val="10"/>
        <rFont val="Arial"/>
        <family val="2"/>
      </rPr>
      <t>[C]</t>
    </r>
  </si>
  <si>
    <t xml:space="preserve">&lt; Wage Expiration Date should be entered by Contractor. </t>
  </si>
  <si>
    <t>THE SUBMITTAL OF A TRADE LABOR RATE SHALL INCLUDE:</t>
  </si>
  <si>
    <t>1.  One Excel workbook for each trade being submitted for approval.</t>
  </si>
  <si>
    <r>
      <t xml:space="preserve">2.  An un-protected PDF copy of the company's </t>
    </r>
    <r>
      <rPr>
        <b/>
        <u/>
        <sz val="10"/>
        <color rgb="FFFF0000"/>
        <rFont val="Arial"/>
        <family val="2"/>
      </rPr>
      <t xml:space="preserve">current </t>
    </r>
    <r>
      <rPr>
        <b/>
        <sz val="10"/>
        <color rgb="FFFF0000"/>
        <rFont val="Arial"/>
        <family val="2"/>
      </rPr>
      <t>Workers' Compensation Policy Information Form [which includes all Rates of Remuneration per $100, the Subtotal Calculated Premium subject to modifications, all add and discount modifications and the Total Premium (to be paid).</t>
    </r>
  </si>
  <si>
    <t>PLEASE DOWNLOAD, READ AND FOLLOW THE SEPARATE INSTRUCTIONS AND EXAMPLES FILE.  SUBMIT ALL REQUIRED BACK-UP</t>
  </si>
  <si>
    <t>Instructions &amp; Examples Webpages</t>
  </si>
  <si>
    <t>Added Bold/Caps Note to "Read the Instructions"; Activated the Hyperlink to the AEC Website "Contractor Links"</t>
  </si>
  <si>
    <t>Revised Revision date to October 1, 2014</t>
  </si>
  <si>
    <t>3 Labor &amp; Labor Summary Tabs</t>
  </si>
  <si>
    <t>Revised "Footer" to read October 1 2014</t>
  </si>
  <si>
    <t>Changed Revision Date to Nov 1, 2014</t>
  </si>
  <si>
    <r>
      <t>JOB CHARGE RATES for "</t>
    </r>
    <r>
      <rPr>
        <b/>
        <sz val="12"/>
        <color rgb="FFFF0000"/>
        <rFont val="Arial"/>
        <family val="2"/>
      </rPr>
      <t>HOURLY</t>
    </r>
    <r>
      <rPr>
        <b/>
        <sz val="12"/>
        <rFont val="Arial"/>
        <family val="2"/>
      </rPr>
      <t>" LABOR</t>
    </r>
  </si>
  <si>
    <t>Changed Contact Information to yhuballa@umich.edu &amp; Phone: (734) 763-3317</t>
  </si>
  <si>
    <t>YH</t>
  </si>
  <si>
    <t>Changed Revision Date to March 16, 2015</t>
  </si>
  <si>
    <t>LABOR RATE - Journeyman</t>
  </si>
  <si>
    <t>Deleted Wage Expiration Date - Should be entered by Contractor</t>
  </si>
  <si>
    <t>Revised Quarterly Reports and Summary of Hours to 2014, Revised MESC Rates to 2015</t>
  </si>
  <si>
    <t xml:space="preserve">Changed Prevailing Wage Classification from Laborer to Craft/Trade </t>
  </si>
  <si>
    <t>Please address all questions and send submittals to AEC Cost Estimator, John Minuth at [minjohn@umich.edu] or by phone at (734) 763-3317</t>
  </si>
  <si>
    <t>ATP</t>
  </si>
  <si>
    <t>Revised Quarterly Reports and Summary of Hours to 2015, Revised MESC Rates to 2016.  Updated MESC Rate from 12.7% to 12.94%</t>
  </si>
  <si>
    <t>Updated Contact Information to John Minuth minjohn@umich.edu</t>
  </si>
  <si>
    <t>Changed Revision Date to May 27, 2016 - Changed Item 4 - MESC to 2015</t>
  </si>
  <si>
    <t>LABOR RATE CALCULATION SHEET - Gen Foreman</t>
  </si>
  <si>
    <t>Foreman / Gen Foreman Sheet</t>
  </si>
  <si>
    <t>Added hyperlink to resources page on AEC website</t>
  </si>
  <si>
    <t>Changed Revision Date to June 1, 2016</t>
  </si>
  <si>
    <t>April 24,2017</t>
  </si>
  <si>
    <t>Changed Revision Date to April 24, 2017</t>
  </si>
  <si>
    <t>JM</t>
  </si>
  <si>
    <t>Revised date on Quarterly Reports requested to 2016</t>
  </si>
  <si>
    <t>Added Line 5 Request for Total Hours Summary</t>
  </si>
  <si>
    <t>Revised Quarterly Reports and Summary of Hours to 2016, Revised MESC Rates to 2017</t>
  </si>
  <si>
    <t>Jan. 2 2018</t>
  </si>
  <si>
    <t>Changed Revision Date to January 2, 2018</t>
  </si>
  <si>
    <t>Revised date on Quarterly Reports requested to 2017</t>
  </si>
  <si>
    <t xml:space="preserve">Locked Overhead and Profit Modifier </t>
  </si>
  <si>
    <t>Revised Quarterly Reports and Summary of Hours to 2017, Revised MESC Rates to 2018</t>
  </si>
  <si>
    <t>Union contractors should enter information as indicated on Local Agreement</t>
  </si>
  <si>
    <t>***</t>
  </si>
  <si>
    <t xml:space="preserve">6.  For contracts bid prior to June 6, 2018, contractors are required to pay prevailing wage.  Please include the State of Michigan, Washtenaw County, Prevailing Wage Rate page for each trade being submitted </t>
  </si>
  <si>
    <t>Prevailing Wage contractors should enter information into calculator below (contracts prior to June 6, 2018)</t>
  </si>
  <si>
    <t xml:space="preserve">3.  An unprotected PDF copy of the Union Trade Wage breakdown sheet for each trade being submitted.  Non-Union contractors should enter actual wages, fringes must be supported with backup documentation. </t>
  </si>
  <si>
    <t>July 9 2018</t>
  </si>
  <si>
    <t>Included instructions for non-union contractors.</t>
  </si>
  <si>
    <t>Removed "PW" as default label for non-union contractors</t>
  </si>
  <si>
    <t>Non Union contractors should enter actual wage paid to employee (subject to audit)</t>
  </si>
  <si>
    <t>Changed revision date to July 9th, 2018</t>
  </si>
  <si>
    <t>Jan 8 2019</t>
  </si>
  <si>
    <t>Changed revision date to Jan 8th, 2019</t>
  </si>
  <si>
    <t>Revised Quarterly Reports and Summary of Hours to 2018, Revised MESC Rates to 2019</t>
  </si>
  <si>
    <t>Changed revision date to Jan 20th, 2020</t>
  </si>
  <si>
    <t>Revised Quarterly Reports and Summary of Hours to 2019, Revised MESC Rates to 2020</t>
  </si>
  <si>
    <t>MESC Taxable Wages: 1st Qtr, 2020</t>
  </si>
  <si>
    <t>MESC Taxable Wages: 2nd Qtr, 2020</t>
  </si>
  <si>
    <t>MESC Taxable Wages: 3rd Qtr, 2020</t>
  </si>
  <si>
    <t>MESC Taxable Wages: 4th Qtr, 2020</t>
  </si>
  <si>
    <t>Total MESC Taxable Wages: 2020</t>
  </si>
  <si>
    <t>MESC RATE: 2021</t>
  </si>
  <si>
    <t>2020 Total Labor Hours (Salaried + Hourly)</t>
  </si>
  <si>
    <t>2021 MESC Per Hour Rate</t>
  </si>
  <si>
    <r>
      <t xml:space="preserve">4.  A PDF copy of each of the Company's previous year's (2020) </t>
    </r>
    <r>
      <rPr>
        <b/>
        <u/>
        <sz val="10"/>
        <color rgb="FFFF0000"/>
        <rFont val="Arial"/>
        <family val="2"/>
      </rPr>
      <t>State of Michigan</t>
    </r>
    <r>
      <rPr>
        <b/>
        <sz val="10"/>
        <color rgb="FFFF0000"/>
        <rFont val="Arial"/>
        <family val="2"/>
      </rPr>
      <t xml:space="preserve">, "Employer's Quarterly Tax Report" forms. </t>
    </r>
  </si>
  <si>
    <t xml:space="preserve">5.  A PDF copy of the previous years (2020) summary of total employee hours worked. MiOSHA form 300a or Controllers Report. </t>
  </si>
  <si>
    <t>Revised March 23, 2021</t>
  </si>
  <si>
    <t>Revised Quarterly Reports and Summary of Hours to 2020, Revised MESC Rates to 2021</t>
  </si>
  <si>
    <t>Changed revision date to March 23,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</si>
</sst>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quot;$&quot;* #,##0.00_);_(&quot;$&quot;* \(#,##0.00\);_(&quot;$&quot;* &quot;-&quot;??_);_(@_)"/>
    <numFmt numFmtId="43" formatCode="_(* #,##0.00_);_(* \(#,##0.00\);_(* &quot;-&quot;??_);_(@_)"/>
    <numFmt numFmtId="164" formatCode="0.0"/>
    <numFmt numFmtId="165" formatCode="[$-409]mmmm\ d\,\ yyyy;@"/>
    <numFmt numFmtId="166" formatCode="mm/dd/yy;@"/>
    <numFmt numFmtId="167" formatCode="&quot;$&quot;#,##0.00"/>
    <numFmt numFmtId="168" formatCode="_(&quot;$&quot;* #,##0_);_(&quot;$&quot;* \(#,##0\);_(&quot;$&quot;* &quot;-&quot;??_);_(@_)"/>
    <numFmt numFmtId="169" formatCode="_(* #,##0_);_(* \(#,##0\);_(* &quot;-&quot;??_);_(@_)"/>
  </numFmts>
  <fonts count="48" x14ac:knownFonts="1">
    <font>
      <sz val="10"/>
      <name val="Arial"/>
    </font>
    <font>
      <sz val="10"/>
      <name val="Arial"/>
      <family val="2"/>
    </font>
    <font>
      <sz val="8"/>
      <name val="Arial"/>
      <family val="2"/>
    </font>
    <font>
      <b/>
      <sz val="10"/>
      <name val="Arial"/>
      <family val="2"/>
    </font>
    <font>
      <b/>
      <sz val="10"/>
      <name val="Arial"/>
      <family val="2"/>
    </font>
    <font>
      <sz val="10"/>
      <name val="Arial"/>
      <family val="2"/>
    </font>
    <font>
      <sz val="10"/>
      <name val="Arial"/>
      <family val="2"/>
    </font>
    <font>
      <sz val="10"/>
      <color indexed="10"/>
      <name val="Arial"/>
      <family val="2"/>
    </font>
    <font>
      <b/>
      <sz val="10"/>
      <color indexed="12"/>
      <name val="Arial"/>
      <family val="2"/>
    </font>
    <font>
      <sz val="10"/>
      <name val="Arial"/>
      <family val="2"/>
    </font>
    <font>
      <b/>
      <sz val="10"/>
      <color indexed="12"/>
      <name val="Arial"/>
      <family val="2"/>
    </font>
    <font>
      <sz val="10"/>
      <name val="Courier New"/>
      <family val="3"/>
    </font>
    <font>
      <b/>
      <sz val="12"/>
      <name val="Courier New"/>
      <family val="3"/>
    </font>
    <font>
      <b/>
      <sz val="10"/>
      <name val="Courier New"/>
      <family val="3"/>
    </font>
    <font>
      <b/>
      <sz val="14"/>
      <name val="Courier New"/>
      <family val="3"/>
    </font>
    <font>
      <b/>
      <i/>
      <sz val="10"/>
      <name val="Arial"/>
      <family val="2"/>
    </font>
    <font>
      <sz val="8"/>
      <name val="Arial"/>
      <family val="2"/>
    </font>
    <font>
      <b/>
      <i/>
      <sz val="12"/>
      <name val="Arial"/>
      <family val="2"/>
    </font>
    <font>
      <b/>
      <sz val="9"/>
      <name val="Arial"/>
      <family val="2"/>
    </font>
    <font>
      <sz val="9"/>
      <name val="Arial"/>
      <family val="2"/>
    </font>
    <font>
      <sz val="7"/>
      <name val="Arial"/>
      <family val="2"/>
    </font>
    <font>
      <b/>
      <i/>
      <sz val="12.5"/>
      <name val="Arial"/>
      <family val="2"/>
    </font>
    <font>
      <b/>
      <sz val="9.5"/>
      <name val="Arial"/>
      <family val="2"/>
    </font>
    <font>
      <sz val="9.5"/>
      <name val="Arial"/>
      <family val="2"/>
    </font>
    <font>
      <i/>
      <sz val="10"/>
      <name val="Arial"/>
      <family val="2"/>
    </font>
    <font>
      <b/>
      <sz val="12"/>
      <name val="Arial"/>
      <family val="2"/>
    </font>
    <font>
      <b/>
      <sz val="8"/>
      <name val="Arial"/>
      <family val="2"/>
    </font>
    <font>
      <b/>
      <sz val="8"/>
      <color indexed="8"/>
      <name val="Arial"/>
      <family val="2"/>
    </font>
    <font>
      <sz val="8"/>
      <color indexed="8"/>
      <name val="Tahoma"/>
      <family val="2"/>
    </font>
    <font>
      <b/>
      <sz val="10"/>
      <color indexed="8"/>
      <name val="Arial"/>
      <family val="2"/>
    </font>
    <font>
      <sz val="7.5"/>
      <name val="Arial"/>
      <family val="2"/>
    </font>
    <font>
      <sz val="8"/>
      <color rgb="FF000000"/>
      <name val="Tahoma"/>
      <family val="2"/>
    </font>
    <font>
      <b/>
      <sz val="10"/>
      <color theme="1"/>
      <name val="Arial"/>
      <family val="2"/>
    </font>
    <font>
      <sz val="10"/>
      <color rgb="FFFF0000"/>
      <name val="Arial"/>
      <family val="2"/>
    </font>
    <font>
      <sz val="10"/>
      <name val="Arial"/>
      <family val="2"/>
    </font>
    <font>
      <sz val="10"/>
      <color theme="1"/>
      <name val="Arial"/>
      <family val="2"/>
    </font>
    <font>
      <b/>
      <sz val="16"/>
      <color rgb="FF000000"/>
      <name val="Calibri"/>
      <family val="2"/>
    </font>
    <font>
      <b/>
      <sz val="14"/>
      <color theme="1"/>
      <name val="Arial"/>
      <family val="2"/>
    </font>
    <font>
      <b/>
      <i/>
      <sz val="12.5"/>
      <color rgb="FFFF0000"/>
      <name val="Arial"/>
      <family val="2"/>
    </font>
    <font>
      <b/>
      <sz val="10"/>
      <color rgb="FFFF0000"/>
      <name val="Arial"/>
      <family val="2"/>
    </font>
    <font>
      <b/>
      <u/>
      <sz val="10"/>
      <color rgb="FFFF0000"/>
      <name val="Arial"/>
      <family val="2"/>
    </font>
    <font>
      <u/>
      <sz val="10"/>
      <color theme="10"/>
      <name val="Arial"/>
      <family val="2"/>
    </font>
    <font>
      <b/>
      <sz val="24"/>
      <color rgb="FFFF0000"/>
      <name val="Courier New"/>
      <family val="3"/>
    </font>
    <font>
      <b/>
      <sz val="10"/>
      <color rgb="FF0000FF"/>
      <name val="Arial"/>
      <family val="2"/>
    </font>
    <font>
      <sz val="10"/>
      <color rgb="FF0000FF"/>
      <name val="Arial"/>
      <family val="2"/>
    </font>
    <font>
      <b/>
      <sz val="12"/>
      <color rgb="FFFF0000"/>
      <name val="Arial"/>
      <family val="2"/>
    </font>
    <font>
      <sz val="12"/>
      <color rgb="FFFF0000"/>
      <name val="Arial"/>
      <family val="2"/>
    </font>
    <font>
      <b/>
      <u/>
      <sz val="12"/>
      <color theme="10"/>
      <name val="Arial"/>
      <family val="2"/>
    </font>
  </fonts>
  <fills count="10">
    <fill>
      <patternFill patternType="none"/>
    </fill>
    <fill>
      <patternFill patternType="gray125"/>
    </fill>
    <fill>
      <patternFill patternType="gray125">
        <fgColor indexed="8"/>
      </patternFill>
    </fill>
    <fill>
      <patternFill patternType="solid">
        <fgColor rgb="FFFFFFCC"/>
        <bgColor indexed="64"/>
      </patternFill>
    </fill>
    <fill>
      <patternFill patternType="solid">
        <fgColor rgb="FFE5FFFF"/>
        <bgColor indexed="64"/>
      </patternFill>
    </fill>
    <fill>
      <patternFill patternType="solid">
        <fgColor rgb="FFFEEFE2"/>
        <bgColor indexed="64"/>
      </patternFill>
    </fill>
    <fill>
      <patternFill patternType="solid">
        <fgColor theme="0" tint="-0.249977111117893"/>
        <bgColor indexed="64"/>
      </patternFill>
    </fill>
    <fill>
      <patternFill patternType="solid">
        <fgColor rgb="FFCCFFCC"/>
        <bgColor indexed="64"/>
      </patternFill>
    </fill>
    <fill>
      <patternFill patternType="solid">
        <fgColor rgb="FF0000FF"/>
        <bgColor indexed="64"/>
      </patternFill>
    </fill>
    <fill>
      <patternFill patternType="solid">
        <fgColor rgb="FFDDFFDD"/>
        <bgColor indexed="64"/>
      </patternFill>
    </fill>
  </fills>
  <borders count="35">
    <border>
      <left/>
      <right/>
      <top/>
      <bottom/>
      <diagonal/>
    </border>
    <border>
      <left/>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diagonal/>
    </border>
    <border>
      <left/>
      <right style="thin">
        <color indexed="64"/>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9" fontId="34" fillId="0" borderId="0" applyFont="0" applyFill="0" applyBorder="0" applyAlignment="0" applyProtection="0"/>
    <xf numFmtId="0" fontId="41" fillId="0" borderId="0" applyNumberFormat="0" applyFill="0" applyBorder="0" applyAlignment="0" applyProtection="0"/>
  </cellStyleXfs>
  <cellXfs count="480">
    <xf numFmtId="0" fontId="0" fillId="0" borderId="0" xfId="0"/>
    <xf numFmtId="0" fontId="5" fillId="0" borderId="0" xfId="0" applyFont="1"/>
    <xf numFmtId="0" fontId="5" fillId="0" borderId="0" xfId="0" applyFont="1" applyBorder="1"/>
    <xf numFmtId="0" fontId="6" fillId="0" borderId="0" xfId="0" applyFont="1"/>
    <xf numFmtId="0" fontId="1" fillId="0" borderId="0" xfId="0" applyFont="1"/>
    <xf numFmtId="0" fontId="12" fillId="0" borderId="0" xfId="0" applyFont="1" applyFill="1" applyBorder="1" applyAlignment="1">
      <alignment horizontal="center" wrapText="1"/>
    </xf>
    <xf numFmtId="0" fontId="11" fillId="0" borderId="0" xfId="0" quotePrefix="1" applyFont="1" applyFill="1" applyBorder="1" applyAlignment="1">
      <alignment horizontal="center" wrapText="1"/>
    </xf>
    <xf numFmtId="0" fontId="5" fillId="0" borderId="0" xfId="0" applyFont="1" applyBorder="1" applyAlignment="1">
      <alignment horizontal="center"/>
    </xf>
    <xf numFmtId="0" fontId="4" fillId="0" borderId="0" xfId="0" applyFont="1" applyFill="1" applyBorder="1" applyAlignment="1" applyProtection="1">
      <alignment horizontal="center"/>
    </xf>
    <xf numFmtId="0" fontId="4" fillId="0" borderId="3" xfId="0" applyFont="1" applyBorder="1" applyAlignment="1" applyProtection="1">
      <alignment horizontal="center" vertical="center"/>
    </xf>
    <xf numFmtId="0" fontId="4" fillId="0" borderId="4" xfId="0" applyFont="1" applyFill="1" applyBorder="1" applyAlignment="1" applyProtection="1">
      <alignment vertical="center"/>
    </xf>
    <xf numFmtId="0" fontId="5" fillId="0" borderId="2" xfId="0" applyFont="1" applyFill="1" applyBorder="1" applyAlignment="1" applyProtection="1">
      <alignment horizontal="center" vertical="center"/>
    </xf>
    <xf numFmtId="0" fontId="4" fillId="0" borderId="0" xfId="0" applyFont="1" applyFill="1" applyBorder="1" applyAlignment="1" applyProtection="1">
      <alignment horizontal="center" vertical="center"/>
    </xf>
    <xf numFmtId="0" fontId="4" fillId="0" borderId="0" xfId="0" applyFont="1" applyFill="1" applyBorder="1" applyProtection="1"/>
    <xf numFmtId="0" fontId="9" fillId="0" borderId="0" xfId="0" quotePrefix="1" applyFont="1" applyFill="1" applyBorder="1" applyProtection="1"/>
    <xf numFmtId="0" fontId="5" fillId="0" borderId="0" xfId="0" quotePrefix="1" applyFont="1" applyBorder="1" applyAlignment="1" applyProtection="1">
      <alignment vertical="center"/>
    </xf>
    <xf numFmtId="0" fontId="10" fillId="0" borderId="0" xfId="0" applyFont="1" applyFill="1" applyBorder="1" applyAlignment="1" applyProtection="1">
      <alignment horizontal="center" vertical="center"/>
    </xf>
    <xf numFmtId="0" fontId="5" fillId="0" borderId="1" xfId="0" applyFont="1" applyFill="1" applyBorder="1" applyAlignment="1" applyProtection="1">
      <alignment vertical="center"/>
    </xf>
    <xf numFmtId="0" fontId="10" fillId="0" borderId="1" xfId="0" applyFont="1" applyFill="1" applyBorder="1" applyAlignment="1" applyProtection="1">
      <alignment horizontal="center" vertical="center"/>
    </xf>
    <xf numFmtId="0" fontId="5" fillId="0" borderId="1" xfId="0" applyFont="1" applyBorder="1" applyAlignment="1" applyProtection="1">
      <alignment vertical="center"/>
    </xf>
    <xf numFmtId="0" fontId="5" fillId="0" borderId="10" xfId="0" applyFont="1" applyBorder="1" applyAlignment="1" applyProtection="1">
      <alignment vertical="center"/>
    </xf>
    <xf numFmtId="0" fontId="19" fillId="0" borderId="0" xfId="0" applyFont="1" applyBorder="1" applyProtection="1"/>
    <xf numFmtId="0" fontId="19" fillId="0" borderId="0" xfId="0" quotePrefix="1" applyFont="1" applyBorder="1" applyAlignment="1" applyProtection="1">
      <alignment horizontal="left"/>
    </xf>
    <xf numFmtId="0" fontId="4" fillId="0" borderId="2" xfId="0" applyFont="1" applyBorder="1" applyAlignment="1" applyProtection="1">
      <alignment horizontal="center" vertical="center"/>
    </xf>
    <xf numFmtId="0" fontId="5" fillId="0" borderId="11" xfId="0" applyFont="1" applyFill="1" applyBorder="1" applyAlignment="1" applyProtection="1">
      <alignment horizontal="center" vertical="center"/>
    </xf>
    <xf numFmtId="0" fontId="7" fillId="0" borderId="0" xfId="0" applyFont="1" applyBorder="1" applyAlignment="1" applyProtection="1">
      <alignment vertical="center"/>
    </xf>
    <xf numFmtId="0" fontId="7" fillId="0" borderId="0" xfId="0" applyFont="1" applyBorder="1" applyProtection="1"/>
    <xf numFmtId="0" fontId="5" fillId="0" borderId="0" xfId="0" quotePrefix="1" applyFont="1" applyBorder="1" applyAlignment="1" applyProtection="1">
      <alignment horizontal="left"/>
    </xf>
    <xf numFmtId="0" fontId="0" fillId="0" borderId="0" xfId="0" applyAlignment="1">
      <alignment wrapText="1"/>
    </xf>
    <xf numFmtId="0" fontId="8" fillId="0" borderId="0" xfId="0" applyFont="1" applyAlignment="1">
      <alignment horizontal="center" wrapText="1"/>
    </xf>
    <xf numFmtId="0" fontId="14" fillId="0" borderId="0" xfId="0" applyFont="1" applyAlignment="1">
      <alignment horizontal="center" wrapText="1"/>
    </xf>
    <xf numFmtId="0" fontId="10" fillId="0" borderId="0" xfId="0" applyFont="1" applyAlignment="1">
      <alignment wrapText="1"/>
    </xf>
    <xf numFmtId="0" fontId="4" fillId="0" borderId="0" xfId="0" applyFont="1" applyFill="1" applyBorder="1" applyAlignment="1">
      <alignment horizontal="center" wrapText="1"/>
    </xf>
    <xf numFmtId="0" fontId="4" fillId="0" borderId="0" xfId="0" applyFont="1" applyFill="1" applyBorder="1" applyAlignment="1">
      <alignment wrapText="1"/>
    </xf>
    <xf numFmtId="0" fontId="5" fillId="0" borderId="0" xfId="0" applyFont="1" applyFill="1" applyBorder="1" applyAlignment="1">
      <alignment wrapText="1"/>
    </xf>
    <xf numFmtId="0" fontId="0" fillId="0" borderId="0" xfId="0" applyAlignment="1">
      <alignment vertical="center" wrapText="1"/>
    </xf>
    <xf numFmtId="0" fontId="3" fillId="0" borderId="0" xfId="0" applyFont="1" applyAlignment="1">
      <alignment horizontal="center" wrapText="1"/>
    </xf>
    <xf numFmtId="0" fontId="4" fillId="0" borderId="4" xfId="0" applyFont="1" applyFill="1" applyBorder="1" applyAlignment="1" applyProtection="1">
      <alignment horizontal="left" vertical="center"/>
    </xf>
    <xf numFmtId="0" fontId="4" fillId="0" borderId="7" xfId="0" applyFont="1" applyBorder="1" applyAlignment="1" applyProtection="1">
      <alignment horizontal="center" vertical="center"/>
    </xf>
    <xf numFmtId="0" fontId="0" fillId="0" borderId="0" xfId="0" applyFill="1"/>
    <xf numFmtId="2" fontId="0" fillId="0" borderId="0" xfId="0" applyNumberFormat="1" applyFill="1"/>
    <xf numFmtId="0" fontId="9" fillId="0" borderId="0" xfId="0" applyFont="1" applyFill="1"/>
    <xf numFmtId="0" fontId="9" fillId="0" borderId="0" xfId="0" applyFont="1" applyFill="1" applyAlignment="1">
      <alignment vertical="center"/>
    </xf>
    <xf numFmtId="0" fontId="27" fillId="0" borderId="0" xfId="0" applyFont="1"/>
    <xf numFmtId="0" fontId="28" fillId="0" borderId="0" xfId="0" applyFont="1"/>
    <xf numFmtId="0" fontId="16" fillId="0" borderId="0" xfId="0" applyFont="1" applyFill="1"/>
    <xf numFmtId="2" fontId="9" fillId="0" borderId="0" xfId="0" applyNumberFormat="1" applyFont="1" applyFill="1" applyAlignment="1">
      <alignment vertical="center"/>
    </xf>
    <xf numFmtId="0" fontId="3" fillId="0" borderId="0" xfId="0" applyFont="1" applyFill="1" applyAlignment="1">
      <alignment wrapText="1"/>
    </xf>
    <xf numFmtId="0" fontId="9" fillId="0" borderId="0" xfId="0" applyFont="1" applyFill="1" applyAlignment="1">
      <alignment vertical="center" wrapText="1"/>
    </xf>
    <xf numFmtId="0" fontId="0" fillId="0" borderId="0" xfId="0" quotePrefix="1" applyFill="1" applyAlignment="1">
      <alignment horizontal="left"/>
    </xf>
    <xf numFmtId="0" fontId="0" fillId="0" borderId="0" xfId="0" quotePrefix="1" applyAlignment="1">
      <alignment horizontal="left"/>
    </xf>
    <xf numFmtId="0" fontId="0" fillId="0" borderId="0" xfId="0" quotePrefix="1" applyAlignment="1">
      <alignment horizontal="left" wrapText="1"/>
    </xf>
    <xf numFmtId="0" fontId="3" fillId="0" borderId="0" xfId="0" applyFont="1" applyAlignment="1">
      <alignment horizontal="left" wrapText="1"/>
    </xf>
    <xf numFmtId="0" fontId="0" fillId="0" borderId="0" xfId="0" applyAlignment="1">
      <alignment horizontal="left"/>
    </xf>
    <xf numFmtId="0" fontId="4" fillId="0" borderId="7" xfId="0" quotePrefix="1" applyFont="1" applyBorder="1" applyAlignment="1" applyProtection="1">
      <alignment horizontal="center" vertical="center"/>
    </xf>
    <xf numFmtId="0" fontId="0" fillId="0" borderId="0" xfId="0" quotePrefix="1" applyFill="1" applyAlignment="1">
      <alignment horizontal="left" wrapText="1"/>
    </xf>
    <xf numFmtId="0" fontId="3" fillId="0" borderId="0" xfId="0" applyFont="1" applyBorder="1" applyProtection="1"/>
    <xf numFmtId="0" fontId="9" fillId="0" borderId="0" xfId="0" applyFont="1" applyBorder="1" applyAlignment="1" applyProtection="1">
      <alignment vertical="center"/>
    </xf>
    <xf numFmtId="0" fontId="3" fillId="0" borderId="0" xfId="0" applyFont="1" applyBorder="1" applyAlignment="1" applyProtection="1">
      <alignment vertical="center"/>
    </xf>
    <xf numFmtId="164" fontId="3" fillId="0" borderId="0" xfId="0" applyNumberFormat="1" applyFont="1" applyBorder="1" applyAlignment="1" applyProtection="1">
      <alignment horizontal="center" vertical="center"/>
    </xf>
    <xf numFmtId="0" fontId="5" fillId="0" borderId="0" xfId="0" applyFont="1" applyFill="1" applyBorder="1" applyProtection="1"/>
    <xf numFmtId="0" fontId="4" fillId="0" borderId="3" xfId="0" applyFont="1" applyFill="1" applyBorder="1" applyAlignment="1" applyProtection="1">
      <alignment horizontal="center" vertical="center"/>
    </xf>
    <xf numFmtId="0" fontId="5" fillId="0" borderId="0" xfId="0" applyFont="1" applyFill="1" applyBorder="1" applyAlignment="1" applyProtection="1">
      <alignment vertical="top"/>
    </xf>
    <xf numFmtId="0" fontId="3" fillId="0" borderId="13" xfId="0" applyFont="1" applyFill="1" applyBorder="1" applyAlignment="1" applyProtection="1">
      <alignment horizontal="left"/>
    </xf>
    <xf numFmtId="0" fontId="0" fillId="0" borderId="0" xfId="0" applyAlignment="1">
      <alignment vertical="center"/>
    </xf>
    <xf numFmtId="0" fontId="3" fillId="0" borderId="6" xfId="0" applyFont="1" applyBorder="1" applyAlignment="1">
      <alignment horizontal="center" vertical="center"/>
    </xf>
    <xf numFmtId="0" fontId="0" fillId="0" borderId="6" xfId="0" applyBorder="1" applyAlignment="1">
      <alignment horizontal="center" vertical="center"/>
    </xf>
    <xf numFmtId="0" fontId="3" fillId="0" borderId="6" xfId="0" quotePrefix="1" applyFont="1" applyBorder="1" applyAlignment="1">
      <alignment horizontal="center" vertical="center"/>
    </xf>
    <xf numFmtId="165" fontId="0" fillId="0" borderId="6" xfId="0" applyNumberFormat="1" applyBorder="1" applyAlignment="1">
      <alignment horizontal="center" vertical="center"/>
    </xf>
    <xf numFmtId="0" fontId="0" fillId="0" borderId="6" xfId="0" applyBorder="1" applyAlignment="1">
      <alignment vertical="center"/>
    </xf>
    <xf numFmtId="0" fontId="0" fillId="0" borderId="0" xfId="0" applyFill="1"/>
    <xf numFmtId="165" fontId="0" fillId="0" borderId="6" xfId="0" applyNumberFormat="1" applyBorder="1" applyAlignment="1" applyProtection="1">
      <alignment horizontal="center" vertical="center"/>
    </xf>
    <xf numFmtId="0" fontId="0" fillId="0" borderId="6" xfId="0" quotePrefix="1" applyBorder="1" applyAlignment="1" applyProtection="1">
      <alignment horizontal="left" vertical="center"/>
    </xf>
    <xf numFmtId="0" fontId="0" fillId="0" borderId="6" xfId="0" applyBorder="1" applyAlignment="1" applyProtection="1">
      <alignment horizontal="center" vertical="center"/>
    </xf>
    <xf numFmtId="0" fontId="0" fillId="0" borderId="6" xfId="0" applyBorder="1" applyAlignment="1" applyProtection="1">
      <alignment vertical="center"/>
    </xf>
    <xf numFmtId="0" fontId="0" fillId="0" borderId="6" xfId="0" applyBorder="1" applyAlignment="1" applyProtection="1">
      <alignment vertical="center" wrapText="1"/>
    </xf>
    <xf numFmtId="0" fontId="13" fillId="0" borderId="0" xfId="0" applyFont="1" applyFill="1" applyBorder="1" applyAlignment="1">
      <alignment horizontal="left" vertical="center" wrapText="1"/>
    </xf>
    <xf numFmtId="0" fontId="11" fillId="0" borderId="0" xfId="0" quotePrefix="1" applyFont="1" applyFill="1" applyBorder="1" applyAlignment="1">
      <alignment horizontal="left" vertical="center" wrapText="1"/>
    </xf>
    <xf numFmtId="0" fontId="4" fillId="0" borderId="0" xfId="0" applyFont="1" applyFill="1" applyBorder="1" applyAlignment="1">
      <alignment vertical="center" wrapText="1"/>
    </xf>
    <xf numFmtId="0" fontId="13" fillId="0" borderId="0" xfId="0" applyFont="1" applyFill="1" applyBorder="1" applyAlignment="1">
      <alignment horizontal="center" vertical="center" wrapText="1"/>
    </xf>
    <xf numFmtId="0" fontId="4" fillId="0" borderId="4" xfId="0" applyFont="1" applyBorder="1" applyAlignment="1" applyProtection="1">
      <alignment vertical="center"/>
    </xf>
    <xf numFmtId="0" fontId="5" fillId="0" borderId="2" xfId="0" applyFont="1" applyFill="1" applyBorder="1" applyAlignment="1" applyProtection="1">
      <alignment horizontal="center"/>
    </xf>
    <xf numFmtId="0" fontId="5" fillId="0" borderId="0" xfId="0" quotePrefix="1" applyFont="1" applyBorder="1" applyAlignment="1" applyProtection="1">
      <alignment horizontal="left" vertical="center"/>
    </xf>
    <xf numFmtId="0" fontId="5" fillId="0" borderId="0" xfId="0" applyFont="1" applyBorder="1" applyAlignment="1" applyProtection="1">
      <alignment vertical="center"/>
    </xf>
    <xf numFmtId="0" fontId="5" fillId="0" borderId="0" xfId="0" applyFont="1" applyFill="1" applyBorder="1" applyAlignment="1" applyProtection="1">
      <alignment vertical="center"/>
    </xf>
    <xf numFmtId="0" fontId="5" fillId="0" borderId="2" xfId="0" applyFont="1" applyBorder="1" applyAlignment="1" applyProtection="1">
      <alignment horizontal="center"/>
    </xf>
    <xf numFmtId="0" fontId="5" fillId="0" borderId="0" xfId="0" applyFont="1" applyBorder="1" applyAlignment="1" applyProtection="1">
      <alignment horizontal="center"/>
    </xf>
    <xf numFmtId="0" fontId="5" fillId="0" borderId="0" xfId="0" applyFont="1" applyBorder="1" applyProtection="1"/>
    <xf numFmtId="0" fontId="1" fillId="0" borderId="0" xfId="0" applyFont="1" applyBorder="1" applyProtection="1"/>
    <xf numFmtId="0" fontId="35" fillId="0" borderId="0" xfId="0" applyFont="1" applyAlignment="1">
      <alignment horizontal="center"/>
    </xf>
    <xf numFmtId="0" fontId="35" fillId="0" borderId="0" xfId="0" applyFont="1"/>
    <xf numFmtId="0" fontId="35" fillId="0" borderId="0" xfId="0" applyFont="1" applyProtection="1"/>
    <xf numFmtId="0" fontId="35" fillId="0" borderId="0" xfId="0" applyFont="1" applyAlignment="1" applyProtection="1">
      <alignment horizontal="center"/>
    </xf>
    <xf numFmtId="0" fontId="32" fillId="0" borderId="0" xfId="0" applyFont="1" applyProtection="1"/>
    <xf numFmtId="0" fontId="21" fillId="0" borderId="0" xfId="0" applyFont="1" applyBorder="1" applyAlignment="1" applyProtection="1">
      <alignment horizontal="center"/>
    </xf>
    <xf numFmtId="0" fontId="21" fillId="0" borderId="0" xfId="0" applyFont="1" applyFill="1" applyBorder="1" applyAlignment="1" applyProtection="1">
      <alignment horizontal="center"/>
    </xf>
    <xf numFmtId="0" fontId="17" fillId="0" borderId="10" xfId="0" applyFont="1" applyBorder="1" applyAlignment="1" applyProtection="1">
      <alignment horizontal="center"/>
    </xf>
    <xf numFmtId="0" fontId="5" fillId="0" borderId="10" xfId="0" applyFont="1" applyBorder="1" applyProtection="1"/>
    <xf numFmtId="0" fontId="17" fillId="0" borderId="0" xfId="0" applyFont="1" applyBorder="1" applyAlignment="1" applyProtection="1">
      <alignment horizontal="center"/>
    </xf>
    <xf numFmtId="0" fontId="3" fillId="0" borderId="0" xfId="0" applyFont="1" applyFill="1" applyBorder="1" applyAlignment="1" applyProtection="1">
      <alignment vertical="center"/>
    </xf>
    <xf numFmtId="0" fontId="3" fillId="0" borderId="8" xfId="0" applyFont="1" applyFill="1" applyBorder="1" applyAlignment="1" applyProtection="1">
      <alignment vertical="center"/>
    </xf>
    <xf numFmtId="0" fontId="3" fillId="0" borderId="8" xfId="0" applyFont="1" applyBorder="1" applyAlignment="1" applyProtection="1">
      <alignment vertical="center"/>
    </xf>
    <xf numFmtId="0" fontId="5" fillId="0" borderId="8" xfId="0" applyFont="1" applyBorder="1" applyAlignment="1" applyProtection="1">
      <alignment vertical="center"/>
    </xf>
    <xf numFmtId="0" fontId="5" fillId="0" borderId="9" xfId="0" applyFont="1" applyBorder="1" applyAlignment="1" applyProtection="1">
      <alignment vertical="center"/>
    </xf>
    <xf numFmtId="0" fontId="2" fillId="0" borderId="0" xfId="0" applyFont="1" applyBorder="1" applyAlignment="1" applyProtection="1">
      <alignment vertical="center"/>
    </xf>
    <xf numFmtId="44" fontId="5" fillId="0" borderId="4" xfId="2" applyFont="1" applyFill="1" applyBorder="1" applyAlignment="1" applyProtection="1">
      <alignment vertical="center"/>
    </xf>
    <xf numFmtId="44" fontId="5" fillId="0" borderId="5" xfId="2" applyFont="1" applyFill="1" applyBorder="1" applyAlignment="1" applyProtection="1">
      <alignment vertical="center"/>
    </xf>
    <xf numFmtId="44" fontId="9" fillId="0" borderId="4" xfId="2" applyFont="1" applyFill="1" applyBorder="1" applyAlignment="1" applyProtection="1">
      <alignment vertical="center"/>
    </xf>
    <xf numFmtId="44" fontId="9" fillId="0" borderId="5" xfId="2" applyFont="1" applyFill="1" applyBorder="1" applyAlignment="1" applyProtection="1">
      <alignment vertical="center"/>
    </xf>
    <xf numFmtId="0" fontId="11" fillId="0" borderId="0" xfId="0" applyFont="1" applyFill="1" applyBorder="1" applyAlignment="1" applyProtection="1">
      <alignment vertical="center" wrapText="1"/>
    </xf>
    <xf numFmtId="0" fontId="1" fillId="0" borderId="0" xfId="0" applyFont="1" applyAlignment="1" applyProtection="1">
      <alignment vertical="center" wrapText="1"/>
    </xf>
    <xf numFmtId="0" fontId="25" fillId="0" borderId="0" xfId="0" applyFont="1" applyFill="1" applyBorder="1" applyAlignment="1" applyProtection="1">
      <alignment horizontal="right" vertical="center"/>
    </xf>
    <xf numFmtId="165" fontId="1" fillId="0" borderId="6" xfId="0" applyNumberFormat="1" applyFont="1" applyBorder="1" applyAlignment="1">
      <alignment horizontal="center" vertical="center"/>
    </xf>
    <xf numFmtId="0" fontId="1" fillId="0" borderId="6" xfId="0" applyFont="1" applyBorder="1" applyAlignment="1">
      <alignment vertical="center"/>
    </xf>
    <xf numFmtId="0" fontId="1" fillId="0" borderId="6" xfId="0" applyFont="1" applyBorder="1" applyAlignment="1">
      <alignment horizontal="center" vertical="center"/>
    </xf>
    <xf numFmtId="0" fontId="3" fillId="0" borderId="18" xfId="0" quotePrefix="1" applyFont="1" applyFill="1" applyBorder="1" applyAlignment="1" applyProtection="1">
      <alignment horizontal="center" vertical="center"/>
    </xf>
    <xf numFmtId="0" fontId="21" fillId="0" borderId="0" xfId="0" applyFont="1" applyBorder="1" applyAlignment="1" applyProtection="1">
      <alignment horizontal="right" vertical="center" indent="1"/>
    </xf>
    <xf numFmtId="0" fontId="37" fillId="0" borderId="0" xfId="0" applyFont="1" applyFill="1"/>
    <xf numFmtId="0" fontId="0" fillId="0" borderId="6" xfId="0" applyBorder="1" applyAlignment="1" applyProtection="1">
      <alignment horizontal="left" vertical="center" wrapText="1"/>
    </xf>
    <xf numFmtId="0" fontId="0" fillId="0" borderId="6" xfId="0" quotePrefix="1" applyBorder="1" applyAlignment="1" applyProtection="1">
      <alignment horizontal="left" vertical="center" wrapText="1"/>
    </xf>
    <xf numFmtId="0" fontId="1" fillId="0" borderId="6" xfId="0" applyFont="1" applyBorder="1" applyAlignment="1">
      <alignment vertical="center" wrapText="1"/>
    </xf>
    <xf numFmtId="0" fontId="0" fillId="0" borderId="6" xfId="0" applyBorder="1" applyAlignment="1">
      <alignment vertical="center" wrapText="1"/>
    </xf>
    <xf numFmtId="0" fontId="21" fillId="0" borderId="0" xfId="0" applyFont="1" applyBorder="1" applyAlignment="1" applyProtection="1">
      <alignment horizontal="right" vertical="center" indent="1"/>
    </xf>
    <xf numFmtId="0" fontId="3" fillId="0" borderId="23" xfId="0" applyFont="1" applyFill="1" applyBorder="1" applyAlignment="1" applyProtection="1">
      <alignment horizontal="right" vertical="center"/>
    </xf>
    <xf numFmtId="0" fontId="2" fillId="0" borderId="0" xfId="0" applyFont="1" applyBorder="1" applyAlignment="1" applyProtection="1">
      <alignment horizontal="right" indent="1"/>
    </xf>
    <xf numFmtId="165" fontId="1" fillId="0" borderId="6" xfId="0" applyNumberFormat="1" applyFont="1" applyFill="1" applyBorder="1" applyAlignment="1" applyProtection="1">
      <alignment horizontal="center" vertical="center"/>
    </xf>
    <xf numFmtId="0" fontId="1" fillId="0" borderId="6" xfId="0" applyFont="1" applyFill="1" applyBorder="1" applyAlignment="1" applyProtection="1">
      <alignment vertical="center"/>
    </xf>
    <xf numFmtId="0" fontId="1" fillId="0" borderId="6" xfId="0" applyFont="1" applyFill="1" applyBorder="1" applyAlignment="1" applyProtection="1">
      <alignment vertical="center" wrapText="1"/>
    </xf>
    <xf numFmtId="0" fontId="1" fillId="0" borderId="6" xfId="0" applyFont="1" applyFill="1" applyBorder="1" applyAlignment="1" applyProtection="1">
      <alignment horizontal="center" vertical="center"/>
    </xf>
    <xf numFmtId="0" fontId="1" fillId="0" borderId="0" xfId="0" applyFont="1" applyAlignment="1">
      <alignment vertical="center"/>
    </xf>
    <xf numFmtId="0" fontId="1" fillId="0" borderId="6" xfId="0" applyFont="1" applyFill="1" applyBorder="1" applyAlignment="1">
      <alignment vertical="center" wrapText="1"/>
    </xf>
    <xf numFmtId="0" fontId="35" fillId="0" borderId="6" xfId="0" applyFont="1" applyBorder="1" applyAlignment="1" applyProtection="1">
      <alignment horizontal="center"/>
    </xf>
    <xf numFmtId="0" fontId="35" fillId="0" borderId="6" xfId="0" applyFont="1" applyBorder="1" applyProtection="1"/>
    <xf numFmtId="0" fontId="32" fillId="0" borderId="6" xfId="0" applyFont="1" applyBorder="1" applyAlignment="1" applyProtection="1">
      <alignment wrapText="1"/>
    </xf>
    <xf numFmtId="0" fontId="32" fillId="0" borderId="6" xfId="0" applyFont="1" applyBorder="1" applyAlignment="1" applyProtection="1">
      <alignment horizontal="center"/>
    </xf>
    <xf numFmtId="10" fontId="35" fillId="0" borderId="6" xfId="3" applyNumberFormat="1" applyFont="1" applyFill="1" applyBorder="1" applyAlignment="1" applyProtection="1">
      <alignment horizontal="center"/>
    </xf>
    <xf numFmtId="0" fontId="35" fillId="0" borderId="6" xfId="0" applyFont="1" applyBorder="1" applyAlignment="1" applyProtection="1">
      <alignment wrapText="1"/>
    </xf>
    <xf numFmtId="0" fontId="0" fillId="0" borderId="10" xfId="0" applyBorder="1" applyAlignment="1">
      <alignment horizontal="right" vertical="center"/>
    </xf>
    <xf numFmtId="0" fontId="0" fillId="0" borderId="0" xfId="0" applyBorder="1" applyAlignment="1">
      <alignment horizontal="right" vertical="center"/>
    </xf>
    <xf numFmtId="0" fontId="25" fillId="0" borderId="6" xfId="0" applyFont="1" applyFill="1" applyBorder="1" applyAlignment="1" applyProtection="1">
      <alignment vertical="center" wrapText="1"/>
    </xf>
    <xf numFmtId="0" fontId="25" fillId="0" borderId="6" xfId="0" applyFont="1" applyFill="1" applyBorder="1" applyAlignment="1" applyProtection="1">
      <alignment horizontal="center" vertical="center" wrapText="1"/>
    </xf>
    <xf numFmtId="166" fontId="25" fillId="0" borderId="6" xfId="0" applyNumberFormat="1" applyFont="1" applyFill="1" applyBorder="1" applyAlignment="1" applyProtection="1">
      <alignment horizontal="center" vertical="center" wrapText="1"/>
    </xf>
    <xf numFmtId="167" fontId="25" fillId="0" borderId="6" xfId="0" applyNumberFormat="1" applyFont="1" applyFill="1" applyBorder="1" applyAlignment="1" applyProtection="1">
      <alignment horizontal="center" vertical="center" wrapText="1"/>
    </xf>
    <xf numFmtId="0" fontId="33" fillId="0" borderId="0" xfId="0" applyFont="1" applyAlignment="1" applyProtection="1">
      <alignment vertical="center"/>
      <protection locked="0"/>
    </xf>
    <xf numFmtId="0" fontId="38" fillId="0" borderId="0" xfId="0" applyFont="1" applyBorder="1" applyAlignment="1" applyProtection="1">
      <alignment horizontal="right" vertical="center"/>
      <protection locked="0"/>
    </xf>
    <xf numFmtId="0" fontId="19" fillId="3" borderId="10" xfId="0" applyFont="1" applyFill="1" applyBorder="1" applyAlignment="1" applyProtection="1">
      <alignment horizontal="center" vertical="center"/>
      <protection locked="0"/>
    </xf>
    <xf numFmtId="0" fontId="3" fillId="3" borderId="10" xfId="0" applyFont="1" applyFill="1" applyBorder="1" applyProtection="1">
      <protection locked="0"/>
    </xf>
    <xf numFmtId="0" fontId="3" fillId="3" borderId="12" xfId="0" applyFont="1" applyFill="1" applyBorder="1" applyProtection="1">
      <protection locked="0"/>
    </xf>
    <xf numFmtId="2" fontId="3" fillId="3" borderId="10" xfId="0" applyNumberFormat="1" applyFont="1" applyFill="1" applyBorder="1" applyAlignment="1" applyProtection="1">
      <alignment horizontal="center" vertical="center"/>
      <protection locked="0"/>
    </xf>
    <xf numFmtId="2" fontId="3" fillId="3" borderId="1" xfId="0" applyNumberFormat="1" applyFont="1" applyFill="1" applyBorder="1" applyAlignment="1" applyProtection="1">
      <alignment horizontal="center" vertical="center"/>
      <protection locked="0"/>
    </xf>
    <xf numFmtId="2" fontId="3" fillId="3" borderId="4" xfId="0" applyNumberFormat="1" applyFont="1" applyFill="1" applyBorder="1" applyAlignment="1" applyProtection="1">
      <alignment horizontal="center" vertical="center"/>
      <protection locked="0"/>
    </xf>
    <xf numFmtId="0" fontId="25" fillId="4" borderId="4" xfId="0" applyFont="1" applyFill="1" applyBorder="1" applyAlignment="1" applyProtection="1">
      <alignment horizontal="right" vertical="center"/>
    </xf>
    <xf numFmtId="2" fontId="3" fillId="4" borderId="10" xfId="0" applyNumberFormat="1" applyFont="1" applyFill="1" applyBorder="1" applyAlignment="1" applyProtection="1">
      <alignment horizontal="center" vertical="center"/>
    </xf>
    <xf numFmtId="2" fontId="3" fillId="5" borderId="10" xfId="0" applyNumberFormat="1" applyFont="1" applyFill="1" applyBorder="1" applyAlignment="1" applyProtection="1">
      <alignment horizontal="center" vertical="center"/>
    </xf>
    <xf numFmtId="0" fontId="4" fillId="4" borderId="6" xfId="0" applyFont="1" applyFill="1" applyBorder="1" applyProtection="1"/>
    <xf numFmtId="0" fontId="4" fillId="3" borderId="6" xfId="0" applyFont="1" applyFill="1" applyBorder="1" applyProtection="1"/>
    <xf numFmtId="0" fontId="19" fillId="5" borderId="10" xfId="0" applyFont="1" applyFill="1" applyBorder="1" applyAlignment="1" applyProtection="1">
      <alignment horizontal="center" vertical="center"/>
      <protection locked="0"/>
    </xf>
    <xf numFmtId="0" fontId="3" fillId="5" borderId="10" xfId="0" applyFont="1" applyFill="1" applyBorder="1" applyProtection="1"/>
    <xf numFmtId="0" fontId="3" fillId="5" borderId="12" xfId="0" applyFont="1" applyFill="1" applyBorder="1" applyProtection="1"/>
    <xf numFmtId="10" fontId="35" fillId="4" borderId="6" xfId="3" applyNumberFormat="1" applyFont="1" applyFill="1" applyBorder="1" applyAlignment="1" applyProtection="1">
      <alignment horizontal="right"/>
    </xf>
    <xf numFmtId="44" fontId="35" fillId="4" borderId="6" xfId="2" applyNumberFormat="1" applyFont="1" applyFill="1" applyBorder="1" applyAlignment="1" applyProtection="1">
      <alignment horizontal="right"/>
    </xf>
    <xf numFmtId="10" fontId="32" fillId="4" borderId="6" xfId="3" applyNumberFormat="1" applyFont="1" applyFill="1" applyBorder="1" applyAlignment="1" applyProtection="1">
      <alignment horizontal="right"/>
    </xf>
    <xf numFmtId="168" fontId="35" fillId="3" borderId="6" xfId="2" applyNumberFormat="1" applyFont="1" applyFill="1" applyBorder="1" applyProtection="1">
      <protection locked="0"/>
    </xf>
    <xf numFmtId="44" fontId="35" fillId="3" borderId="6" xfId="2" applyNumberFormat="1" applyFont="1" applyFill="1" applyBorder="1" applyProtection="1">
      <protection locked="0"/>
    </xf>
    <xf numFmtId="0" fontId="32" fillId="5" borderId="22" xfId="0" applyFont="1" applyFill="1" applyBorder="1" applyAlignment="1" applyProtection="1">
      <alignment horizontal="left"/>
    </xf>
    <xf numFmtId="0" fontId="32" fillId="5" borderId="29" xfId="0" applyFont="1" applyFill="1" applyBorder="1" applyAlignment="1" applyProtection="1">
      <alignment horizontal="left"/>
    </xf>
    <xf numFmtId="14" fontId="32" fillId="5" borderId="0" xfId="0" applyNumberFormat="1" applyFont="1" applyFill="1" applyAlignment="1" applyProtection="1">
      <alignment horizontal="center" wrapText="1"/>
    </xf>
    <xf numFmtId="0" fontId="1" fillId="0" borderId="0" xfId="0" applyFont="1" applyBorder="1" applyAlignment="1" applyProtection="1">
      <alignment horizontal="center" vertical="center"/>
    </xf>
    <xf numFmtId="169" fontId="35" fillId="3" borderId="6" xfId="1" applyNumberFormat="1" applyFont="1" applyFill="1" applyBorder="1" applyAlignment="1" applyProtection="1">
      <alignment horizontal="right"/>
      <protection locked="0"/>
    </xf>
    <xf numFmtId="10" fontId="35" fillId="4" borderId="6" xfId="3" applyNumberFormat="1" applyFont="1" applyFill="1" applyBorder="1" applyAlignment="1" applyProtection="1">
      <alignment horizontal="center"/>
    </xf>
    <xf numFmtId="44" fontId="32" fillId="4" borderId="6" xfId="2" applyNumberFormat="1" applyFont="1" applyFill="1" applyBorder="1" applyProtection="1"/>
    <xf numFmtId="0" fontId="25" fillId="5" borderId="6" xfId="0" applyFont="1" applyFill="1" applyBorder="1" applyAlignment="1" applyProtection="1">
      <alignment vertical="center" wrapText="1"/>
    </xf>
    <xf numFmtId="0" fontId="25" fillId="5" borderId="6" xfId="0" applyFont="1" applyFill="1" applyBorder="1" applyAlignment="1" applyProtection="1">
      <alignment horizontal="center" vertical="center" wrapText="1"/>
    </xf>
    <xf numFmtId="166" fontId="25" fillId="5" borderId="6" xfId="0" applyNumberFormat="1" applyFont="1" applyFill="1" applyBorder="1" applyAlignment="1" applyProtection="1">
      <alignment horizontal="center" vertical="center" wrapText="1"/>
    </xf>
    <xf numFmtId="167" fontId="25" fillId="5" borderId="6" xfId="0" applyNumberFormat="1" applyFont="1" applyFill="1" applyBorder="1" applyAlignment="1" applyProtection="1">
      <alignment horizontal="center" vertical="center" wrapText="1"/>
    </xf>
    <xf numFmtId="0" fontId="5" fillId="0" borderId="2" xfId="0" applyFont="1" applyFill="1" applyBorder="1" applyAlignment="1" applyProtection="1">
      <alignment horizontal="center"/>
    </xf>
    <xf numFmtId="0" fontId="4" fillId="0" borderId="4" xfId="0" applyFont="1" applyBorder="1" applyAlignment="1" applyProtection="1">
      <alignment vertical="center"/>
    </xf>
    <xf numFmtId="0" fontId="5" fillId="0" borderId="0" xfId="0" applyFont="1" applyBorder="1" applyAlignment="1" applyProtection="1">
      <alignment vertical="center"/>
    </xf>
    <xf numFmtId="0" fontId="5" fillId="0" borderId="0" xfId="0" applyFont="1" applyFill="1" applyBorder="1" applyAlignment="1" applyProtection="1">
      <alignment vertical="center"/>
    </xf>
    <xf numFmtId="0" fontId="5" fillId="0" borderId="2" xfId="0" applyFont="1" applyBorder="1" applyAlignment="1" applyProtection="1">
      <alignment horizontal="center"/>
    </xf>
    <xf numFmtId="0" fontId="5" fillId="0" borderId="0" xfId="0" applyFont="1" applyBorder="1" applyAlignment="1" applyProtection="1">
      <alignment horizontal="center"/>
    </xf>
    <xf numFmtId="0" fontId="5" fillId="0" borderId="0" xfId="0" applyFont="1" applyBorder="1" applyProtection="1"/>
    <xf numFmtId="0" fontId="5" fillId="0" borderId="10" xfId="0" applyFont="1" applyBorder="1" applyProtection="1"/>
    <xf numFmtId="0" fontId="1" fillId="0" borderId="0" xfId="0" applyFont="1" applyBorder="1" applyProtection="1"/>
    <xf numFmtId="0" fontId="3" fillId="5" borderId="10" xfId="0" applyFont="1" applyFill="1" applyBorder="1" applyProtection="1">
      <protection locked="0"/>
    </xf>
    <xf numFmtId="0" fontId="5" fillId="0" borderId="0" xfId="0" applyFont="1" applyProtection="1">
      <protection locked="0"/>
    </xf>
    <xf numFmtId="0" fontId="33" fillId="0" borderId="6" xfId="0" applyFont="1" applyBorder="1" applyAlignment="1">
      <alignment horizontal="center" vertical="center"/>
    </xf>
    <xf numFmtId="0" fontId="41" fillId="0" borderId="0" xfId="4" applyAlignment="1" applyProtection="1">
      <alignment vertical="center"/>
    </xf>
    <xf numFmtId="0" fontId="1" fillId="0" borderId="0" xfId="0" applyFont="1" applyProtection="1">
      <protection locked="0"/>
    </xf>
    <xf numFmtId="0" fontId="1" fillId="6" borderId="20" xfId="0" applyFont="1" applyFill="1" applyBorder="1" applyProtection="1"/>
    <xf numFmtId="0" fontId="1" fillId="6" borderId="30" xfId="0" applyFont="1" applyFill="1" applyBorder="1" applyAlignment="1" applyProtection="1">
      <alignment horizontal="center"/>
    </xf>
    <xf numFmtId="164" fontId="1" fillId="6" borderId="32" xfId="0" applyNumberFormat="1" applyFont="1" applyFill="1" applyBorder="1" applyProtection="1"/>
    <xf numFmtId="2" fontId="1" fillId="6" borderId="0" xfId="0" applyNumberFormat="1" applyFont="1" applyFill="1" applyBorder="1" applyProtection="1"/>
    <xf numFmtId="0" fontId="1" fillId="6" borderId="14" xfId="0" applyFont="1" applyFill="1" applyBorder="1" applyProtection="1"/>
    <xf numFmtId="0" fontId="33" fillId="7" borderId="0" xfId="0" applyFont="1" applyFill="1" applyAlignment="1" applyProtection="1">
      <alignment horizontal="center" vertical="center"/>
      <protection locked="0"/>
    </xf>
    <xf numFmtId="165" fontId="35" fillId="0" borderId="6" xfId="0" applyNumberFormat="1" applyFont="1" applyBorder="1" applyAlignment="1">
      <alignment horizontal="center" vertical="center"/>
    </xf>
    <xf numFmtId="0" fontId="35" fillId="0" borderId="6" xfId="0" applyFont="1" applyBorder="1" applyAlignment="1">
      <alignment vertical="center"/>
    </xf>
    <xf numFmtId="0" fontId="35" fillId="0" borderId="6" xfId="0" applyFont="1" applyFill="1" applyBorder="1" applyAlignment="1">
      <alignment vertical="center" wrapText="1"/>
    </xf>
    <xf numFmtId="0" fontId="35" fillId="0" borderId="6" xfId="0" applyFont="1" applyBorder="1" applyAlignment="1">
      <alignment horizontal="center" vertical="center"/>
    </xf>
    <xf numFmtId="0" fontId="35" fillId="0" borderId="6" xfId="0" applyFont="1" applyBorder="1" applyAlignment="1">
      <alignment vertical="center" wrapText="1"/>
    </xf>
    <xf numFmtId="0" fontId="3" fillId="3" borderId="6" xfId="0" applyFont="1" applyFill="1" applyBorder="1" applyProtection="1"/>
    <xf numFmtId="0" fontId="3" fillId="4" borderId="6" xfId="0" applyFont="1" applyFill="1" applyBorder="1" applyProtection="1"/>
    <xf numFmtId="0" fontId="1" fillId="0" borderId="10" xfId="0" applyFont="1" applyBorder="1" applyProtection="1"/>
    <xf numFmtId="0" fontId="5" fillId="0" borderId="7" xfId="0" applyFont="1" applyFill="1" applyBorder="1" applyAlignment="1" applyProtection="1">
      <alignment horizontal="center"/>
    </xf>
    <xf numFmtId="0" fontId="5" fillId="0" borderId="10" xfId="0" applyFont="1" applyFill="1" applyBorder="1" applyAlignment="1" applyProtection="1">
      <alignment horizontal="center"/>
    </xf>
    <xf numFmtId="0" fontId="5" fillId="0" borderId="2" xfId="0" applyFont="1" applyFill="1" applyBorder="1" applyAlignment="1" applyProtection="1">
      <alignment horizontal="center"/>
    </xf>
    <xf numFmtId="0" fontId="5" fillId="0" borderId="0" xfId="0" applyFont="1" applyFill="1" applyBorder="1" applyAlignment="1" applyProtection="1">
      <alignment horizontal="center"/>
    </xf>
    <xf numFmtId="0" fontId="4" fillId="0" borderId="4" xfId="0" applyFont="1" applyBorder="1" applyAlignment="1" applyProtection="1">
      <alignment vertical="center"/>
    </xf>
    <xf numFmtId="0" fontId="5" fillId="0" borderId="0" xfId="0" quotePrefix="1" applyFont="1" applyBorder="1" applyAlignment="1" applyProtection="1">
      <alignment horizontal="left" vertical="center"/>
    </xf>
    <xf numFmtId="0" fontId="5" fillId="0" borderId="0" xfId="0" applyFont="1" applyBorder="1" applyAlignment="1" applyProtection="1">
      <alignment vertical="center"/>
    </xf>
    <xf numFmtId="0" fontId="5" fillId="0" borderId="0" xfId="0" applyFont="1" applyFill="1" applyBorder="1" applyAlignment="1" applyProtection="1">
      <alignment vertical="center"/>
    </xf>
    <xf numFmtId="0" fontId="5" fillId="0" borderId="2" xfId="0" applyFont="1" applyBorder="1" applyAlignment="1" applyProtection="1">
      <alignment horizontal="center"/>
    </xf>
    <xf numFmtId="0" fontId="5" fillId="0" borderId="0" xfId="0" applyFont="1" applyBorder="1" applyAlignment="1" applyProtection="1">
      <alignment horizontal="center"/>
    </xf>
    <xf numFmtId="0" fontId="5" fillId="0" borderId="0" xfId="0" applyFont="1" applyBorder="1" applyProtection="1"/>
    <xf numFmtId="0" fontId="5" fillId="0" borderId="7" xfId="0" applyFont="1" applyBorder="1" applyAlignment="1" applyProtection="1">
      <alignment horizontal="center"/>
    </xf>
    <xf numFmtId="0" fontId="5" fillId="0" borderId="10" xfId="0" applyFont="1" applyBorder="1" applyAlignment="1" applyProtection="1">
      <alignment horizontal="center"/>
    </xf>
    <xf numFmtId="0" fontId="1" fillId="0" borderId="0" xfId="0" applyFont="1" applyBorder="1" applyProtection="1"/>
    <xf numFmtId="0" fontId="26" fillId="0" borderId="0" xfId="0" quotePrefix="1" applyFont="1" applyBorder="1" applyAlignment="1" applyProtection="1">
      <alignment horizontal="left" wrapText="1"/>
      <protection hidden="1"/>
    </xf>
    <xf numFmtId="0" fontId="44" fillId="0" borderId="0" xfId="0" applyFont="1" applyAlignment="1" applyProtection="1">
      <alignment vertical="center"/>
      <protection locked="0"/>
    </xf>
    <xf numFmtId="0" fontId="44" fillId="6" borderId="21" xfId="0" applyFont="1" applyFill="1" applyBorder="1" applyAlignment="1" applyProtection="1">
      <alignment horizontal="right"/>
    </xf>
    <xf numFmtId="2" fontId="44" fillId="4" borderId="14" xfId="0" applyNumberFormat="1" applyFont="1" applyFill="1" applyBorder="1" applyProtection="1"/>
    <xf numFmtId="0" fontId="45" fillId="0" borderId="0" xfId="0" applyFont="1" applyAlignment="1" applyProtection="1">
      <alignment vertical="center"/>
      <protection locked="0"/>
    </xf>
    <xf numFmtId="0" fontId="33" fillId="8" borderId="0" xfId="0" applyFont="1" applyFill="1" applyAlignment="1" applyProtection="1">
      <alignment vertical="center"/>
      <protection locked="0"/>
    </xf>
    <xf numFmtId="0" fontId="1" fillId="8" borderId="0" xfId="0" applyFont="1" applyFill="1"/>
    <xf numFmtId="0" fontId="5" fillId="8" borderId="0" xfId="0" applyFont="1" applyFill="1"/>
    <xf numFmtId="2" fontId="39" fillId="7" borderId="0" xfId="0" applyNumberFormat="1" applyFont="1" applyFill="1" applyBorder="1" applyProtection="1">
      <protection locked="0"/>
    </xf>
    <xf numFmtId="0" fontId="44" fillId="6" borderId="14" xfId="0" applyFont="1" applyFill="1" applyBorder="1" applyProtection="1"/>
    <xf numFmtId="2" fontId="44" fillId="4" borderId="0" xfId="0" applyNumberFormat="1" applyFont="1" applyFill="1" applyBorder="1" applyProtection="1"/>
    <xf numFmtId="0" fontId="1" fillId="6" borderId="31" xfId="0" applyFont="1" applyFill="1" applyBorder="1"/>
    <xf numFmtId="0" fontId="1" fillId="6" borderId="33" xfId="0" applyFont="1" applyFill="1" applyBorder="1"/>
    <xf numFmtId="0" fontId="1" fillId="6" borderId="34" xfId="0" applyFont="1" applyFill="1" applyBorder="1"/>
    <xf numFmtId="0" fontId="44" fillId="6" borderId="33" xfId="0" applyFont="1" applyFill="1" applyBorder="1"/>
    <xf numFmtId="0" fontId="35" fillId="0" borderId="0" xfId="0" applyFont="1" applyProtection="1">
      <protection locked="0"/>
    </xf>
    <xf numFmtId="0" fontId="33" fillId="7" borderId="0" xfId="0" applyFont="1" applyFill="1" applyAlignment="1" applyProtection="1">
      <alignment vertical="center"/>
      <protection locked="0"/>
    </xf>
    <xf numFmtId="0" fontId="3" fillId="0" borderId="3" xfId="0" applyFont="1" applyBorder="1" applyAlignment="1" applyProtection="1">
      <alignment horizontal="center" vertical="center"/>
    </xf>
    <xf numFmtId="0" fontId="3" fillId="0" borderId="2" xfId="0" applyFont="1" applyBorder="1" applyAlignment="1" applyProtection="1">
      <alignment horizontal="center" vertical="center"/>
    </xf>
    <xf numFmtId="0" fontId="3" fillId="0" borderId="7" xfId="0" applyFont="1" applyBorder="1" applyAlignment="1" applyProtection="1">
      <alignment horizontal="center" vertical="center"/>
    </xf>
    <xf numFmtId="0" fontId="3" fillId="0" borderId="7" xfId="0" quotePrefix="1" applyFont="1" applyBorder="1" applyAlignment="1" applyProtection="1">
      <alignment horizontal="center" vertical="center"/>
    </xf>
    <xf numFmtId="0" fontId="5" fillId="0" borderId="0" xfId="0" quotePrefix="1" applyFont="1" applyBorder="1" applyAlignment="1" applyProtection="1">
      <alignment horizontal="center" vertical="center"/>
    </xf>
    <xf numFmtId="0" fontId="3" fillId="0" borderId="0" xfId="0" quotePrefix="1" applyFont="1" applyFill="1" applyBorder="1" applyAlignment="1" applyProtection="1">
      <alignment horizontal="left"/>
    </xf>
    <xf numFmtId="0" fontId="3" fillId="0" borderId="0" xfId="0" quotePrefix="1" applyFont="1" applyFill="1" applyBorder="1" applyAlignment="1" applyProtection="1">
      <alignment horizontal="left" vertical="center"/>
    </xf>
    <xf numFmtId="0" fontId="33" fillId="0" borderId="6" xfId="0" applyFont="1" applyBorder="1" applyAlignment="1">
      <alignment vertical="center"/>
    </xf>
    <xf numFmtId="0" fontId="35" fillId="0" borderId="0" xfId="0" applyFont="1" applyAlignment="1">
      <alignment vertical="center"/>
    </xf>
    <xf numFmtId="0" fontId="1" fillId="0" borderId="6" xfId="0" applyFont="1" applyBorder="1" applyAlignment="1">
      <alignment horizontal="left" vertical="center"/>
    </xf>
    <xf numFmtId="0" fontId="26" fillId="0" borderId="0" xfId="0" applyFont="1" applyBorder="1" applyAlignment="1" applyProtection="1">
      <alignment readingOrder="1"/>
      <protection hidden="1"/>
    </xf>
    <xf numFmtId="0" fontId="26" fillId="0" borderId="10" xfId="0" applyFont="1" applyBorder="1" applyAlignment="1" applyProtection="1">
      <alignment readingOrder="1"/>
      <protection hidden="1"/>
    </xf>
    <xf numFmtId="0" fontId="26" fillId="0" borderId="12" xfId="0" applyFont="1" applyBorder="1" applyAlignment="1" applyProtection="1">
      <alignment readingOrder="1"/>
      <protection hidden="1"/>
    </xf>
    <xf numFmtId="0" fontId="1" fillId="0" borderId="0" xfId="0" applyFont="1" applyAlignment="1">
      <alignment horizontal="center" vertical="center"/>
    </xf>
    <xf numFmtId="0" fontId="0" fillId="0" borderId="0" xfId="0" applyAlignment="1">
      <alignment horizontal="center" vertical="center"/>
    </xf>
    <xf numFmtId="0" fontId="0" fillId="0" borderId="0" xfId="0" applyBorder="1" applyAlignment="1">
      <alignment horizontal="center" vertical="center"/>
    </xf>
    <xf numFmtId="0" fontId="0" fillId="0" borderId="10" xfId="0" applyBorder="1" applyAlignment="1">
      <alignment horizontal="center" vertical="center"/>
    </xf>
    <xf numFmtId="0" fontId="3" fillId="0" borderId="0" xfId="0" applyFont="1" applyAlignment="1">
      <alignment horizontal="center" vertical="center"/>
    </xf>
    <xf numFmtId="0" fontId="39" fillId="0" borderId="0" xfId="0" quotePrefix="1" applyFont="1" applyBorder="1" applyAlignment="1" applyProtection="1">
      <alignment horizontal="left" vertical="center" wrapText="1" indent="1"/>
    </xf>
    <xf numFmtId="15" fontId="1" fillId="0" borderId="6" xfId="0" applyNumberFormat="1" applyFont="1" applyBorder="1" applyAlignment="1">
      <alignment horizontal="center" vertical="center"/>
    </xf>
    <xf numFmtId="0" fontId="33" fillId="0" borderId="6" xfId="0" applyFont="1" applyBorder="1" applyAlignment="1">
      <alignment vertical="center" wrapText="1"/>
    </xf>
    <xf numFmtId="15" fontId="35" fillId="0" borderId="6" xfId="0" applyNumberFormat="1" applyFont="1" applyBorder="1" applyAlignment="1">
      <alignment horizontal="center" vertical="center"/>
    </xf>
    <xf numFmtId="165" fontId="33" fillId="0" borderId="6" xfId="0" applyNumberFormat="1" applyFont="1" applyBorder="1" applyAlignment="1">
      <alignment horizontal="center" vertical="center"/>
    </xf>
    <xf numFmtId="0" fontId="3" fillId="0" borderId="0" xfId="0" applyFont="1" applyFill="1" applyBorder="1" applyAlignment="1" applyProtection="1">
      <alignment horizontal="center" vertical="center" wrapText="1"/>
    </xf>
    <xf numFmtId="0" fontId="39" fillId="0" borderId="0" xfId="0" quotePrefix="1" applyFont="1" applyBorder="1" applyAlignment="1" applyProtection="1">
      <alignment horizontal="left" vertical="center" wrapText="1" indent="1"/>
    </xf>
    <xf numFmtId="0" fontId="47" fillId="0" borderId="0" xfId="4" quotePrefix="1" applyFont="1" applyFill="1" applyBorder="1" applyAlignment="1" applyProtection="1">
      <alignment horizontal="center" vertical="center" wrapText="1"/>
    </xf>
    <xf numFmtId="0" fontId="0" fillId="0" borderId="0" xfId="0" applyAlignment="1" applyProtection="1">
      <alignment wrapText="1"/>
    </xf>
    <xf numFmtId="0" fontId="3" fillId="0" borderId="0" xfId="0" applyFont="1" applyFill="1" applyBorder="1" applyAlignment="1" applyProtection="1">
      <alignment horizontal="left" vertical="center" wrapText="1"/>
    </xf>
    <xf numFmtId="0" fontId="25" fillId="0" borderId="0" xfId="0" quotePrefix="1" applyFont="1" applyAlignment="1" applyProtection="1">
      <alignment horizontal="center" vertical="center" wrapText="1"/>
    </xf>
    <xf numFmtId="0" fontId="25" fillId="0" borderId="0" xfId="0" quotePrefix="1" applyFont="1" applyFill="1" applyBorder="1" applyAlignment="1" applyProtection="1">
      <alignment horizontal="center" vertical="center" wrapText="1"/>
    </xf>
    <xf numFmtId="0" fontId="46" fillId="0" borderId="0" xfId="0" quotePrefix="1" applyFont="1" applyFill="1" applyBorder="1" applyAlignment="1" applyProtection="1">
      <alignment horizontal="center" vertical="center" wrapText="1"/>
    </xf>
    <xf numFmtId="0" fontId="42" fillId="0" borderId="0" xfId="0" quotePrefix="1" applyFont="1" applyFill="1" applyBorder="1" applyAlignment="1" applyProtection="1">
      <alignment horizontal="center" vertical="center" wrapText="1"/>
    </xf>
    <xf numFmtId="0" fontId="45" fillId="0" borderId="0" xfId="0" quotePrefix="1" applyFont="1" applyFill="1" applyBorder="1" applyAlignment="1" applyProtection="1">
      <alignment horizontal="left" vertical="center" wrapText="1"/>
    </xf>
    <xf numFmtId="0" fontId="39" fillId="0" borderId="0" xfId="0" quotePrefix="1" applyFont="1" applyBorder="1" applyAlignment="1" applyProtection="1">
      <alignment horizontal="left" vertical="center" indent="1"/>
    </xf>
    <xf numFmtId="0" fontId="39" fillId="0" borderId="0" xfId="0" quotePrefix="1" applyFont="1" applyBorder="1" applyAlignment="1" applyProtection="1">
      <alignment horizontal="center" vertical="center" wrapText="1"/>
    </xf>
    <xf numFmtId="0" fontId="5" fillId="0" borderId="0" xfId="0" applyFont="1" applyBorder="1" applyAlignment="1" applyProtection="1">
      <alignment horizontal="center"/>
    </xf>
    <xf numFmtId="0" fontId="5" fillId="0" borderId="0" xfId="0" applyFont="1" applyBorder="1" applyProtection="1"/>
    <xf numFmtId="0" fontId="1" fillId="0" borderId="0" xfId="0" applyFont="1" applyBorder="1" applyAlignment="1" applyProtection="1">
      <alignment horizontal="center" vertical="center"/>
    </xf>
    <xf numFmtId="0" fontId="22" fillId="0" borderId="11" xfId="0" applyFont="1" applyBorder="1" applyAlignment="1" applyProtection="1">
      <alignment horizontal="right" vertical="center"/>
    </xf>
    <xf numFmtId="0" fontId="22" fillId="0" borderId="1" xfId="0" applyFont="1" applyBorder="1" applyAlignment="1" applyProtection="1">
      <alignment horizontal="right" vertical="center"/>
    </xf>
    <xf numFmtId="14" fontId="3" fillId="3" borderId="4" xfId="0" applyNumberFormat="1" applyFont="1" applyFill="1" applyBorder="1" applyAlignment="1" applyProtection="1">
      <alignment horizontal="left" vertical="center"/>
      <protection locked="0"/>
    </xf>
    <xf numFmtId="0" fontId="3" fillId="3" borderId="4" xfId="0" applyFont="1" applyFill="1" applyBorder="1" applyAlignment="1" applyProtection="1">
      <alignment horizontal="left" vertical="center"/>
      <protection locked="0"/>
    </xf>
    <xf numFmtId="0" fontId="3" fillId="3" borderId="5" xfId="0" applyFont="1" applyFill="1" applyBorder="1" applyAlignment="1" applyProtection="1">
      <alignment horizontal="left" vertical="center"/>
      <protection locked="0"/>
    </xf>
    <xf numFmtId="0" fontId="21" fillId="0" borderId="0" xfId="0" quotePrefix="1" applyFont="1" applyBorder="1" applyAlignment="1" applyProtection="1">
      <alignment horizontal="center" vertical="top"/>
    </xf>
    <xf numFmtId="0" fontId="3" fillId="4" borderId="4" xfId="0" applyFont="1" applyFill="1" applyBorder="1" applyAlignment="1" applyProtection="1">
      <alignment horizontal="left" vertical="center"/>
    </xf>
    <xf numFmtId="0" fontId="3" fillId="4" borderId="4" xfId="0" applyFont="1" applyFill="1" applyBorder="1" applyAlignment="1" applyProtection="1">
      <alignment horizontal="center" vertical="center"/>
    </xf>
    <xf numFmtId="0" fontId="3" fillId="4" borderId="5" xfId="0" applyFont="1" applyFill="1" applyBorder="1" applyAlignment="1" applyProtection="1">
      <alignment horizontal="center" vertical="center"/>
    </xf>
    <xf numFmtId="0" fontId="26" fillId="0" borderId="11" xfId="0" quotePrefix="1" applyFont="1" applyBorder="1" applyAlignment="1" applyProtection="1">
      <alignment horizontal="left" wrapText="1"/>
      <protection hidden="1"/>
    </xf>
    <xf numFmtId="0" fontId="26" fillId="0" borderId="1" xfId="0" quotePrefix="1" applyFont="1" applyBorder="1" applyAlignment="1" applyProtection="1">
      <alignment horizontal="left" wrapText="1"/>
      <protection hidden="1"/>
    </xf>
    <xf numFmtId="0" fontId="26" fillId="0" borderId="9" xfId="0" quotePrefix="1" applyFont="1" applyBorder="1" applyAlignment="1" applyProtection="1">
      <alignment horizontal="left" wrapText="1"/>
      <protection hidden="1"/>
    </xf>
    <xf numFmtId="0" fontId="41" fillId="0" borderId="7" xfId="4" applyBorder="1" applyAlignment="1" applyProtection="1">
      <alignment wrapText="1"/>
      <protection hidden="1"/>
    </xf>
    <xf numFmtId="0" fontId="41" fillId="0" borderId="10" xfId="4" applyBorder="1" applyAlignment="1" applyProtection="1">
      <alignment wrapText="1"/>
      <protection hidden="1"/>
    </xf>
    <xf numFmtId="0" fontId="41" fillId="0" borderId="12" xfId="4" applyBorder="1" applyAlignment="1" applyProtection="1">
      <alignment wrapText="1"/>
      <protection hidden="1"/>
    </xf>
    <xf numFmtId="0" fontId="22" fillId="0" borderId="2" xfId="0" quotePrefix="1" applyFont="1" applyBorder="1" applyAlignment="1" applyProtection="1">
      <alignment horizontal="right" vertical="center"/>
    </xf>
    <xf numFmtId="0" fontId="22" fillId="0" borderId="0" xfId="0" quotePrefix="1" applyFont="1" applyBorder="1" applyAlignment="1" applyProtection="1">
      <alignment horizontal="right" vertical="center"/>
    </xf>
    <xf numFmtId="0" fontId="22" fillId="0" borderId="0" xfId="0" applyFont="1" applyBorder="1" applyAlignment="1" applyProtection="1">
      <alignment horizontal="right" vertical="center"/>
    </xf>
    <xf numFmtId="14" fontId="3" fillId="3" borderId="5" xfId="0" applyNumberFormat="1" applyFont="1" applyFill="1" applyBorder="1" applyAlignment="1" applyProtection="1">
      <alignment horizontal="left" vertical="center"/>
      <protection locked="0"/>
    </xf>
    <xf numFmtId="0" fontId="22" fillId="0" borderId="2" xfId="0" quotePrefix="1" applyFont="1" applyFill="1" applyBorder="1" applyAlignment="1" applyProtection="1">
      <alignment horizontal="right" vertical="center"/>
    </xf>
    <xf numFmtId="0" fontId="22" fillId="0" borderId="0" xfId="0" quotePrefix="1" applyFont="1" applyFill="1" applyBorder="1" applyAlignment="1" applyProtection="1">
      <alignment horizontal="right" vertical="center"/>
    </xf>
    <xf numFmtId="0" fontId="3" fillId="0" borderId="1" xfId="0" applyFont="1" applyFill="1" applyBorder="1" applyAlignment="1" applyProtection="1">
      <alignment horizontal="left" vertical="center"/>
      <protection locked="0"/>
    </xf>
    <xf numFmtId="0" fontId="1" fillId="0" borderId="0" xfId="0" applyFont="1" applyBorder="1" applyProtection="1"/>
    <xf numFmtId="0" fontId="1" fillId="0" borderId="4" xfId="0" applyFont="1" applyBorder="1" applyProtection="1"/>
    <xf numFmtId="0" fontId="1" fillId="0" borderId="5" xfId="0" applyFont="1" applyBorder="1" applyProtection="1"/>
    <xf numFmtId="0" fontId="22" fillId="0" borderId="2" xfId="0" applyFont="1" applyBorder="1" applyAlignment="1" applyProtection="1">
      <alignment horizontal="right" vertical="center"/>
    </xf>
    <xf numFmtId="0" fontId="3" fillId="3" borderId="4" xfId="0" applyFont="1" applyFill="1" applyBorder="1" applyAlignment="1" applyProtection="1">
      <alignment horizontal="left" vertical="center" indent="1"/>
      <protection locked="0"/>
    </xf>
    <xf numFmtId="0" fontId="4" fillId="0" borderId="4" xfId="0" quotePrefix="1" applyFont="1" applyBorder="1" applyAlignment="1" applyProtection="1">
      <alignment horizontal="left" vertical="center"/>
    </xf>
    <xf numFmtId="0" fontId="4" fillId="0" borderId="5" xfId="0" quotePrefix="1" applyFont="1" applyBorder="1" applyAlignment="1" applyProtection="1">
      <alignment horizontal="left" vertical="center"/>
    </xf>
    <xf numFmtId="44" fontId="3" fillId="4" borderId="3" xfId="2" applyFont="1" applyFill="1" applyBorder="1" applyAlignment="1" applyProtection="1">
      <alignment vertical="center"/>
    </xf>
    <xf numFmtId="44" fontId="3" fillId="4" borderId="4" xfId="2" applyFont="1" applyFill="1" applyBorder="1" applyAlignment="1" applyProtection="1">
      <alignment vertical="center"/>
    </xf>
    <xf numFmtId="44" fontId="3" fillId="4" borderId="5" xfId="2" applyFont="1" applyFill="1" applyBorder="1" applyAlignment="1" applyProtection="1">
      <alignment vertical="center"/>
    </xf>
    <xf numFmtId="0" fontId="5" fillId="0" borderId="4" xfId="0" applyFont="1" applyBorder="1" applyProtection="1"/>
    <xf numFmtId="0" fontId="5" fillId="0" borderId="5" xfId="0" applyFont="1" applyBorder="1" applyProtection="1"/>
    <xf numFmtId="44" fontId="3" fillId="3" borderId="3" xfId="2" applyFont="1" applyFill="1" applyBorder="1" applyAlignment="1" applyProtection="1">
      <alignment vertical="center"/>
      <protection locked="0"/>
    </xf>
    <xf numFmtId="44" fontId="3" fillId="3" borderId="4" xfId="2" applyFont="1" applyFill="1" applyBorder="1" applyAlignment="1" applyProtection="1">
      <alignment vertical="center"/>
      <protection locked="0"/>
    </xf>
    <xf numFmtId="44" fontId="3" fillId="3" borderId="5" xfId="2" applyFont="1" applyFill="1" applyBorder="1" applyAlignment="1" applyProtection="1">
      <alignment vertical="center"/>
      <protection locked="0"/>
    </xf>
    <xf numFmtId="0" fontId="19" fillId="0" borderId="2" xfId="0" quotePrefix="1" applyFont="1" applyFill="1" applyBorder="1" applyAlignment="1" applyProtection="1">
      <alignment horizontal="left" vertical="center" wrapText="1"/>
    </xf>
    <xf numFmtId="0" fontId="19" fillId="0" borderId="0" xfId="0" quotePrefix="1" applyFont="1" applyFill="1" applyBorder="1" applyAlignment="1" applyProtection="1">
      <alignment horizontal="left" vertical="center" wrapText="1"/>
    </xf>
    <xf numFmtId="0" fontId="19" fillId="0" borderId="8" xfId="0" quotePrefix="1" applyFont="1" applyFill="1" applyBorder="1" applyAlignment="1" applyProtection="1">
      <alignment horizontal="left" vertical="center" wrapText="1"/>
    </xf>
    <xf numFmtId="0" fontId="19" fillId="0" borderId="7" xfId="0" quotePrefix="1" applyFont="1" applyFill="1" applyBorder="1" applyAlignment="1" applyProtection="1">
      <alignment horizontal="left" vertical="center" wrapText="1"/>
    </xf>
    <xf numFmtId="0" fontId="19" fillId="0" borderId="10" xfId="0" quotePrefix="1" applyFont="1" applyFill="1" applyBorder="1" applyAlignment="1" applyProtection="1">
      <alignment horizontal="left" vertical="center" wrapText="1"/>
    </xf>
    <xf numFmtId="0" fontId="19" fillId="0" borderId="12" xfId="0" quotePrefix="1" applyFont="1" applyFill="1" applyBorder="1" applyAlignment="1" applyProtection="1">
      <alignment horizontal="left" vertical="center" wrapText="1"/>
    </xf>
    <xf numFmtId="0" fontId="3" fillId="0" borderId="11" xfId="0" applyFont="1" applyBorder="1" applyAlignment="1" applyProtection="1">
      <alignment horizontal="center" vertical="center" wrapText="1"/>
    </xf>
    <xf numFmtId="0" fontId="3" fillId="0" borderId="1" xfId="0" applyFont="1" applyBorder="1" applyAlignment="1" applyProtection="1">
      <alignment horizontal="center" vertical="center" wrapText="1"/>
    </xf>
    <xf numFmtId="0" fontId="3" fillId="0" borderId="9" xfId="0" applyFont="1" applyBorder="1" applyAlignment="1" applyProtection="1">
      <alignment horizontal="center" vertical="center" wrapText="1"/>
    </xf>
    <xf numFmtId="0" fontId="3" fillId="0" borderId="7" xfId="0" applyFont="1" applyBorder="1" applyAlignment="1" applyProtection="1">
      <alignment horizontal="center" vertical="center" wrapText="1"/>
    </xf>
    <xf numFmtId="0" fontId="3" fillId="0" borderId="10" xfId="0" applyFont="1" applyBorder="1" applyAlignment="1" applyProtection="1">
      <alignment horizontal="center" vertical="center" wrapText="1"/>
    </xf>
    <xf numFmtId="0" fontId="3" fillId="0" borderId="12" xfId="0" applyFont="1" applyBorder="1" applyAlignment="1" applyProtection="1">
      <alignment horizontal="center" vertical="center" wrapText="1"/>
    </xf>
    <xf numFmtId="0" fontId="3" fillId="0" borderId="1" xfId="0" quotePrefix="1" applyFont="1" applyBorder="1" applyAlignment="1" applyProtection="1">
      <alignment horizontal="left" vertical="center"/>
    </xf>
    <xf numFmtId="0" fontId="3" fillId="0" borderId="1" xfId="0" applyFont="1" applyBorder="1" applyAlignment="1" applyProtection="1">
      <alignment vertical="center"/>
    </xf>
    <xf numFmtId="44" fontId="5" fillId="0" borderId="4" xfId="2" applyFont="1" applyBorder="1" applyProtection="1"/>
    <xf numFmtId="0" fontId="20" fillId="0" borderId="4" xfId="0" quotePrefix="1" applyFont="1" applyBorder="1" applyAlignment="1" applyProtection="1">
      <alignment horizontal="center"/>
    </xf>
    <xf numFmtId="0" fontId="20" fillId="0" borderId="5" xfId="0" quotePrefix="1" applyFont="1" applyBorder="1" applyAlignment="1" applyProtection="1">
      <alignment horizontal="center"/>
    </xf>
    <xf numFmtId="0" fontId="3" fillId="3" borderId="10" xfId="0" applyFont="1" applyFill="1" applyBorder="1" applyAlignment="1" applyProtection="1">
      <alignment vertical="center"/>
      <protection locked="0"/>
    </xf>
    <xf numFmtId="2" fontId="3" fillId="3" borderId="10" xfId="0" applyNumberFormat="1" applyFont="1" applyFill="1" applyBorder="1" applyAlignment="1" applyProtection="1">
      <alignment vertical="center"/>
      <protection locked="0"/>
    </xf>
    <xf numFmtId="0" fontId="5" fillId="0" borderId="0" xfId="0" applyFont="1" applyBorder="1" applyAlignment="1" applyProtection="1">
      <alignment vertical="center"/>
    </xf>
    <xf numFmtId="0" fontId="3" fillId="3" borderId="4" xfId="0" applyFont="1" applyFill="1" applyBorder="1" applyAlignment="1" applyProtection="1">
      <alignment vertical="center"/>
      <protection locked="0"/>
    </xf>
    <xf numFmtId="2" fontId="3" fillId="3" borderId="4" xfId="0" applyNumberFormat="1" applyFont="1" applyFill="1" applyBorder="1" applyAlignment="1" applyProtection="1">
      <alignment vertical="center"/>
      <protection locked="0"/>
    </xf>
    <xf numFmtId="0" fontId="43" fillId="4" borderId="4" xfId="0" applyFont="1" applyFill="1" applyBorder="1" applyAlignment="1" applyProtection="1">
      <alignment vertical="center"/>
    </xf>
    <xf numFmtId="2" fontId="43" fillId="4" borderId="4" xfId="0" applyNumberFormat="1" applyFont="1" applyFill="1" applyBorder="1" applyAlignment="1" applyProtection="1">
      <alignment vertical="center"/>
    </xf>
    <xf numFmtId="0" fontId="20" fillId="0" borderId="4" xfId="0" applyFont="1" applyBorder="1" applyAlignment="1" applyProtection="1">
      <alignment horizontal="center"/>
    </xf>
    <xf numFmtId="0" fontId="20" fillId="0" borderId="5" xfId="0" applyFont="1" applyBorder="1" applyAlignment="1" applyProtection="1">
      <alignment horizontal="center"/>
    </xf>
    <xf numFmtId="44" fontId="3" fillId="1" borderId="11" xfId="2" applyFont="1" applyFill="1" applyBorder="1" applyAlignment="1" applyProtection="1">
      <alignment horizontal="center" vertical="center"/>
    </xf>
    <xf numFmtId="44" fontId="3" fillId="1" borderId="1" xfId="2" applyFont="1" applyFill="1" applyBorder="1" applyAlignment="1" applyProtection="1">
      <alignment horizontal="center" vertical="center"/>
    </xf>
    <xf numFmtId="44" fontId="3" fillId="1" borderId="9" xfId="2" applyFont="1" applyFill="1" applyBorder="1" applyAlignment="1" applyProtection="1">
      <alignment horizontal="center" vertical="center"/>
    </xf>
    <xf numFmtId="44" fontId="3" fillId="1" borderId="7" xfId="2" applyFont="1" applyFill="1" applyBorder="1" applyAlignment="1" applyProtection="1">
      <alignment horizontal="center" vertical="center"/>
    </xf>
    <xf numFmtId="44" fontId="3" fillId="1" borderId="10" xfId="2" applyFont="1" applyFill="1" applyBorder="1" applyAlignment="1" applyProtection="1">
      <alignment horizontal="center" vertical="center"/>
    </xf>
    <xf numFmtId="44" fontId="3" fillId="1" borderId="12" xfId="2" applyFont="1" applyFill="1" applyBorder="1" applyAlignment="1" applyProtection="1">
      <alignment horizontal="center" vertical="center"/>
    </xf>
    <xf numFmtId="0" fontId="4" fillId="0" borderId="4" xfId="0" applyFont="1" applyBorder="1" applyAlignment="1" applyProtection="1">
      <alignment vertical="center"/>
    </xf>
    <xf numFmtId="0" fontId="4" fillId="0" borderId="5" xfId="0" applyFont="1" applyBorder="1" applyAlignment="1" applyProtection="1">
      <alignment vertical="center"/>
    </xf>
    <xf numFmtId="0" fontId="3" fillId="0" borderId="4" xfId="0" applyFont="1" applyBorder="1" applyAlignment="1" applyProtection="1">
      <alignment vertical="center"/>
    </xf>
    <xf numFmtId="44" fontId="3" fillId="4" borderId="3" xfId="0" applyNumberFormat="1" applyFont="1" applyFill="1" applyBorder="1" applyAlignment="1" applyProtection="1">
      <alignment vertical="center"/>
    </xf>
    <xf numFmtId="44" fontId="3" fillId="4" borderId="4" xfId="0" applyNumberFormat="1" applyFont="1" applyFill="1" applyBorder="1" applyAlignment="1" applyProtection="1">
      <alignment vertical="center"/>
    </xf>
    <xf numFmtId="44" fontId="3" fillId="4" borderId="5" xfId="0" applyNumberFormat="1" applyFont="1" applyFill="1" applyBorder="1" applyAlignment="1" applyProtection="1">
      <alignment vertical="center"/>
    </xf>
    <xf numFmtId="0" fontId="3" fillId="0" borderId="1" xfId="0" applyFont="1" applyBorder="1" applyProtection="1"/>
    <xf numFmtId="0" fontId="1" fillId="0" borderId="0" xfId="0" quotePrefix="1" applyFont="1" applyFill="1" applyBorder="1" applyAlignment="1" applyProtection="1">
      <alignment horizontal="left" vertical="center"/>
    </xf>
    <xf numFmtId="0" fontId="30" fillId="0" borderId="0" xfId="0" quotePrefix="1" applyFont="1" applyFill="1" applyBorder="1" applyAlignment="1" applyProtection="1">
      <alignment horizontal="left" vertical="center"/>
    </xf>
    <xf numFmtId="44" fontId="3" fillId="4" borderId="2" xfId="2" applyNumberFormat="1" applyFont="1" applyFill="1" applyBorder="1" applyAlignment="1" applyProtection="1">
      <alignment vertical="center"/>
    </xf>
    <xf numFmtId="44" fontId="3" fillId="4" borderId="0" xfId="2" applyNumberFormat="1" applyFont="1" applyFill="1" applyBorder="1" applyAlignment="1" applyProtection="1">
      <alignment vertical="center"/>
    </xf>
    <xf numFmtId="44" fontId="3" fillId="4" borderId="8" xfId="2" applyNumberFormat="1" applyFont="1" applyFill="1" applyBorder="1" applyAlignment="1" applyProtection="1">
      <alignment vertical="center"/>
    </xf>
    <xf numFmtId="44" fontId="3" fillId="1" borderId="2" xfId="2" applyFont="1" applyFill="1" applyBorder="1" applyAlignment="1" applyProtection="1">
      <alignment horizontal="center" vertical="center"/>
    </xf>
    <xf numFmtId="44" fontId="3" fillId="1" borderId="0" xfId="2" applyFont="1" applyFill="1" applyBorder="1" applyAlignment="1" applyProtection="1">
      <alignment horizontal="center" vertical="center"/>
    </xf>
    <xf numFmtId="44" fontId="3" fillId="1" borderId="8" xfId="2" applyFont="1" applyFill="1" applyBorder="1" applyAlignment="1" applyProtection="1">
      <alignment horizontal="center" vertical="center"/>
    </xf>
    <xf numFmtId="0" fontId="19" fillId="0" borderId="0" xfId="0" applyFont="1" applyFill="1" applyBorder="1" applyAlignment="1" applyProtection="1">
      <alignment horizontal="left" vertical="center"/>
      <protection locked="0"/>
    </xf>
    <xf numFmtId="0" fontId="19" fillId="0" borderId="8" xfId="0" applyFont="1" applyFill="1" applyBorder="1" applyAlignment="1" applyProtection="1">
      <alignment horizontal="left" vertical="center"/>
      <protection locked="0"/>
    </xf>
    <xf numFmtId="0" fontId="1" fillId="0" borderId="0" xfId="0" applyFont="1" applyFill="1" applyBorder="1" applyAlignment="1" applyProtection="1">
      <alignment horizontal="left" vertical="center"/>
    </xf>
    <xf numFmtId="0" fontId="1" fillId="0" borderId="8" xfId="0" applyFont="1" applyFill="1" applyBorder="1" applyAlignment="1" applyProtection="1">
      <alignment horizontal="left" vertical="center"/>
    </xf>
    <xf numFmtId="44" fontId="3" fillId="1" borderId="11" xfId="2" quotePrefix="1" applyFont="1" applyFill="1" applyBorder="1" applyAlignment="1" applyProtection="1">
      <alignment horizontal="center" vertical="center"/>
    </xf>
    <xf numFmtId="44" fontId="3" fillId="1" borderId="1" xfId="2" quotePrefix="1" applyFont="1" applyFill="1" applyBorder="1" applyAlignment="1" applyProtection="1">
      <alignment horizontal="center" vertical="center"/>
    </xf>
    <xf numFmtId="44" fontId="3" fillId="1" borderId="9" xfId="2" quotePrefix="1" applyFont="1" applyFill="1" applyBorder="1" applyAlignment="1" applyProtection="1">
      <alignment horizontal="center" vertical="center"/>
    </xf>
    <xf numFmtId="44" fontId="3" fillId="1" borderId="2" xfId="2" quotePrefix="1" applyFont="1" applyFill="1" applyBorder="1" applyAlignment="1" applyProtection="1">
      <alignment horizontal="center" vertical="center"/>
    </xf>
    <xf numFmtId="44" fontId="3" fillId="1" borderId="0" xfId="2" quotePrefix="1" applyFont="1" applyFill="1" applyBorder="1" applyAlignment="1" applyProtection="1">
      <alignment horizontal="center" vertical="center"/>
    </xf>
    <xf numFmtId="44" fontId="3" fillId="1" borderId="8" xfId="2" quotePrefix="1" applyFont="1" applyFill="1" applyBorder="1" applyAlignment="1" applyProtection="1">
      <alignment horizontal="center" vertical="center"/>
    </xf>
    <xf numFmtId="44" fontId="3" fillId="1" borderId="7" xfId="2" quotePrefix="1" applyFont="1" applyFill="1" applyBorder="1" applyAlignment="1" applyProtection="1">
      <alignment horizontal="center" vertical="center"/>
    </xf>
    <xf numFmtId="44" fontId="3" fillId="1" borderId="10" xfId="2" quotePrefix="1" applyFont="1" applyFill="1" applyBorder="1" applyAlignment="1" applyProtection="1">
      <alignment horizontal="center" vertical="center"/>
    </xf>
    <xf numFmtId="44" fontId="3" fillId="1" borderId="12" xfId="2" quotePrefix="1" applyFont="1" applyFill="1" applyBorder="1" applyAlignment="1" applyProtection="1">
      <alignment horizontal="center" vertical="center"/>
    </xf>
    <xf numFmtId="0" fontId="5" fillId="0" borderId="0" xfId="0" applyFont="1" applyFill="1" applyBorder="1" applyAlignment="1" applyProtection="1">
      <alignment horizontal="center" vertical="center"/>
    </xf>
    <xf numFmtId="43" fontId="3" fillId="3" borderId="10" xfId="1" applyFont="1" applyFill="1" applyBorder="1" applyAlignment="1" applyProtection="1">
      <alignment vertical="center"/>
      <protection locked="0"/>
    </xf>
    <xf numFmtId="0" fontId="1" fillId="0" borderId="0" xfId="0" quotePrefix="1" applyFont="1" applyBorder="1" applyAlignment="1" applyProtection="1">
      <alignment horizontal="left" vertical="center"/>
    </xf>
    <xf numFmtId="0" fontId="5" fillId="0" borderId="4" xfId="0" applyFont="1" applyBorder="1" applyAlignment="1" applyProtection="1">
      <alignment vertical="center"/>
    </xf>
    <xf numFmtId="43" fontId="3" fillId="3" borderId="4" xfId="1" applyFont="1" applyFill="1" applyBorder="1" applyAlignment="1" applyProtection="1">
      <alignment vertical="center"/>
      <protection locked="0"/>
    </xf>
    <xf numFmtId="0" fontId="5" fillId="0" borderId="1" xfId="0" applyFont="1" applyFill="1" applyBorder="1" applyAlignment="1" applyProtection="1">
      <alignment horizontal="left" vertical="center" indent="3"/>
    </xf>
    <xf numFmtId="0" fontId="5" fillId="0" borderId="0" xfId="0" applyFont="1" applyBorder="1" applyAlignment="1" applyProtection="1">
      <alignment horizontal="center"/>
      <protection locked="0"/>
    </xf>
    <xf numFmtId="0" fontId="5" fillId="0" borderId="0" xfId="0" applyFont="1" applyProtection="1">
      <protection locked="0"/>
    </xf>
    <xf numFmtId="0" fontId="4" fillId="0" borderId="4" xfId="0" applyFont="1" applyBorder="1" applyAlignment="1" applyProtection="1">
      <alignment horizontal="left" vertical="center"/>
    </xf>
    <xf numFmtId="0" fontId="4" fillId="0" borderId="5" xfId="0" applyFont="1" applyBorder="1" applyAlignment="1" applyProtection="1">
      <alignment horizontal="left" vertical="center"/>
    </xf>
    <xf numFmtId="44" fontId="9" fillId="2" borderId="3" xfId="2" applyFont="1" applyFill="1" applyBorder="1" applyAlignment="1" applyProtection="1">
      <alignment vertical="center"/>
    </xf>
    <xf numFmtId="44" fontId="9" fillId="2" borderId="4" xfId="2" applyFont="1" applyFill="1" applyBorder="1" applyAlignment="1" applyProtection="1">
      <alignment vertical="center"/>
    </xf>
    <xf numFmtId="44" fontId="9" fillId="2" borderId="5" xfId="2" applyFont="1" applyFill="1" applyBorder="1" applyAlignment="1" applyProtection="1">
      <alignment vertical="center"/>
    </xf>
    <xf numFmtId="44" fontId="25" fillId="4" borderId="3" xfId="2" applyFont="1" applyFill="1" applyBorder="1" applyAlignment="1" applyProtection="1">
      <alignment vertical="center"/>
    </xf>
    <xf numFmtId="44" fontId="25" fillId="4" borderId="4" xfId="2" applyFont="1" applyFill="1" applyBorder="1" applyAlignment="1" applyProtection="1">
      <alignment vertical="center"/>
    </xf>
    <xf numFmtId="44" fontId="25" fillId="4" borderId="5" xfId="2" applyFont="1" applyFill="1" applyBorder="1" applyAlignment="1" applyProtection="1">
      <alignment vertical="center"/>
    </xf>
    <xf numFmtId="0" fontId="39" fillId="7" borderId="3" xfId="0" applyFont="1" applyFill="1" applyBorder="1" applyAlignment="1" applyProtection="1">
      <alignment vertical="center"/>
      <protection locked="0"/>
    </xf>
    <xf numFmtId="0" fontId="39" fillId="7" borderId="4" xfId="0" applyFont="1" applyFill="1" applyBorder="1" applyAlignment="1" applyProtection="1">
      <alignment vertical="center"/>
      <protection locked="0"/>
    </xf>
    <xf numFmtId="0" fontId="39" fillId="7" borderId="5" xfId="0" applyFont="1" applyFill="1" applyBorder="1" applyAlignment="1" applyProtection="1">
      <alignment vertical="center"/>
      <protection locked="0"/>
    </xf>
    <xf numFmtId="0" fontId="39" fillId="9" borderId="0" xfId="0" applyFont="1" applyFill="1" applyAlignment="1" applyProtection="1">
      <alignment horizontal="center" vertical="center"/>
      <protection locked="0"/>
    </xf>
    <xf numFmtId="0" fontId="3" fillId="0" borderId="0" xfId="0" quotePrefix="1" applyFont="1" applyBorder="1" applyAlignment="1" applyProtection="1">
      <alignment horizontal="left" vertical="center"/>
    </xf>
    <xf numFmtId="164" fontId="3" fillId="4" borderId="10" xfId="0" applyNumberFormat="1" applyFont="1" applyFill="1" applyBorder="1" applyAlignment="1" applyProtection="1">
      <alignment horizontal="center" vertical="center"/>
    </xf>
    <xf numFmtId="0" fontId="3" fillId="0" borderId="1" xfId="0" quotePrefix="1" applyFont="1" applyFill="1" applyBorder="1" applyAlignment="1" applyProtection="1">
      <alignment horizontal="left" vertical="center"/>
    </xf>
    <xf numFmtId="44" fontId="3" fillId="3" borderId="6" xfId="2" applyFont="1" applyFill="1" applyBorder="1" applyAlignment="1" applyProtection="1">
      <alignment vertical="center"/>
      <protection locked="0"/>
    </xf>
    <xf numFmtId="44" fontId="3" fillId="4" borderId="6" xfId="2" applyFont="1" applyFill="1" applyBorder="1" applyAlignment="1" applyProtection="1">
      <alignment vertical="center"/>
    </xf>
    <xf numFmtId="0" fontId="3" fillId="5" borderId="4" xfId="0" applyFont="1" applyFill="1" applyBorder="1" applyAlignment="1" applyProtection="1">
      <alignment vertical="center"/>
    </xf>
    <xf numFmtId="0" fontId="23" fillId="0" borderId="0" xfId="0" applyFont="1" applyBorder="1" applyAlignment="1" applyProtection="1">
      <alignment horizontal="right" vertical="center"/>
    </xf>
    <xf numFmtId="0" fontId="30" fillId="0" borderId="0" xfId="0" applyFont="1" applyFill="1" applyBorder="1" applyAlignment="1" applyProtection="1">
      <alignment vertical="center"/>
    </xf>
    <xf numFmtId="0" fontId="5" fillId="0" borderId="0" xfId="0" applyFont="1" applyFill="1" applyBorder="1" applyAlignment="1" applyProtection="1">
      <alignment vertical="center"/>
    </xf>
    <xf numFmtId="44" fontId="25" fillId="4" borderId="7" xfId="2" applyFont="1" applyFill="1" applyBorder="1" applyAlignment="1" applyProtection="1">
      <alignment vertical="center"/>
    </xf>
    <xf numFmtId="44" fontId="25" fillId="4" borderId="10" xfId="2" applyFont="1" applyFill="1" applyBorder="1" applyAlignment="1" applyProtection="1">
      <alignment vertical="center"/>
    </xf>
    <xf numFmtId="44" fontId="25" fillId="4" borderId="12" xfId="2" applyFont="1" applyFill="1" applyBorder="1" applyAlignment="1" applyProtection="1">
      <alignment vertical="center"/>
    </xf>
    <xf numFmtId="0" fontId="4" fillId="0" borderId="10" xfId="0" quotePrefix="1" applyFont="1" applyBorder="1" applyAlignment="1" applyProtection="1">
      <alignment horizontal="left" vertical="center"/>
    </xf>
    <xf numFmtId="0" fontId="4" fillId="0" borderId="10" xfId="0" applyFont="1" applyBorder="1" applyAlignment="1" applyProtection="1">
      <alignment vertical="center"/>
    </xf>
    <xf numFmtId="0" fontId="4" fillId="0" borderId="12" xfId="0" applyFont="1" applyBorder="1" applyAlignment="1" applyProtection="1">
      <alignment vertical="center"/>
    </xf>
    <xf numFmtId="44" fontId="3" fillId="4" borderId="11" xfId="2" applyFont="1" applyFill="1" applyBorder="1" applyAlignment="1" applyProtection="1">
      <alignment vertical="center"/>
    </xf>
    <xf numFmtId="44" fontId="3" fillId="4" borderId="1" xfId="2" applyFont="1" applyFill="1" applyBorder="1" applyAlignment="1" applyProtection="1">
      <alignment vertical="center"/>
    </xf>
    <xf numFmtId="44" fontId="3" fillId="4" borderId="9" xfId="2" applyFont="1" applyFill="1" applyBorder="1" applyAlignment="1" applyProtection="1">
      <alignment vertical="center"/>
    </xf>
    <xf numFmtId="0" fontId="3" fillId="5" borderId="10" xfId="0" applyFont="1" applyFill="1" applyBorder="1" applyAlignment="1" applyProtection="1">
      <alignment vertical="center"/>
    </xf>
    <xf numFmtId="14" fontId="3" fillId="5" borderId="10" xfId="0" applyNumberFormat="1" applyFont="1" applyFill="1" applyBorder="1" applyAlignment="1" applyProtection="1">
      <alignment horizontal="left" vertical="center"/>
    </xf>
    <xf numFmtId="0" fontId="3" fillId="5" borderId="4" xfId="0" applyFont="1" applyFill="1" applyBorder="1" applyAlignment="1" applyProtection="1">
      <alignment horizontal="left" vertical="center"/>
    </xf>
    <xf numFmtId="0" fontId="21" fillId="0" borderId="0" xfId="0" applyFont="1" applyBorder="1" applyAlignment="1" applyProtection="1">
      <alignment horizontal="center" vertical="top"/>
    </xf>
    <xf numFmtId="0" fontId="1" fillId="0" borderId="0" xfId="0" applyFont="1" applyFill="1" applyBorder="1" applyAlignment="1" applyProtection="1">
      <alignment horizontal="right" vertical="center" indent="1"/>
    </xf>
    <xf numFmtId="0" fontId="15" fillId="0" borderId="0" xfId="0" applyFont="1" applyFill="1" applyBorder="1" applyAlignment="1" applyProtection="1">
      <alignment horizontal="right" vertical="center" indent="1"/>
    </xf>
    <xf numFmtId="0" fontId="3" fillId="5" borderId="10" xfId="0" applyFont="1" applyFill="1" applyBorder="1" applyAlignment="1" applyProtection="1">
      <alignment horizontal="left" vertical="center"/>
    </xf>
    <xf numFmtId="0" fontId="3" fillId="5" borderId="12" xfId="0" applyFont="1" applyFill="1" applyBorder="1" applyAlignment="1" applyProtection="1">
      <alignment horizontal="left" vertical="center"/>
    </xf>
    <xf numFmtId="0" fontId="41" fillId="0" borderId="7" xfId="4" applyBorder="1" applyAlignment="1" applyProtection="1">
      <alignment readingOrder="1"/>
      <protection hidden="1"/>
    </xf>
    <xf numFmtId="0" fontId="0" fillId="0" borderId="10" xfId="0" applyBorder="1" applyAlignment="1">
      <alignment readingOrder="1"/>
    </xf>
    <xf numFmtId="0" fontId="1" fillId="0" borderId="1" xfId="0" applyFont="1" applyBorder="1" applyProtection="1"/>
    <xf numFmtId="0" fontId="1" fillId="0" borderId="9" xfId="0" applyFont="1" applyBorder="1" applyProtection="1"/>
    <xf numFmtId="0" fontId="3" fillId="5" borderId="4" xfId="0" applyFont="1" applyFill="1" applyBorder="1" applyAlignment="1" applyProtection="1">
      <alignment horizontal="left" vertical="center" indent="1"/>
    </xf>
    <xf numFmtId="14" fontId="3" fillId="5" borderId="4" xfId="0" applyNumberFormat="1" applyFont="1" applyFill="1" applyBorder="1" applyAlignment="1" applyProtection="1">
      <alignment horizontal="left" vertical="center"/>
    </xf>
    <xf numFmtId="14" fontId="3" fillId="5" borderId="5" xfId="0" applyNumberFormat="1" applyFont="1" applyFill="1" applyBorder="1" applyAlignment="1" applyProtection="1">
      <alignment horizontal="left" vertical="center"/>
    </xf>
    <xf numFmtId="0" fontId="22" fillId="0" borderId="0" xfId="0" applyFont="1" applyFill="1" applyBorder="1" applyAlignment="1" applyProtection="1">
      <alignment horizontal="right" vertical="center"/>
    </xf>
    <xf numFmtId="0" fontId="3" fillId="0" borderId="0" xfId="0" applyFont="1" applyFill="1" applyBorder="1" applyAlignment="1" applyProtection="1">
      <alignment horizontal="left" vertical="center"/>
    </xf>
    <xf numFmtId="0" fontId="9" fillId="0" borderId="0" xfId="0" applyFont="1" applyFill="1" applyBorder="1" applyAlignment="1" applyProtection="1">
      <alignment vertical="center"/>
    </xf>
    <xf numFmtId="44" fontId="9" fillId="2" borderId="11" xfId="2" applyFont="1" applyFill="1" applyBorder="1" applyAlignment="1" applyProtection="1">
      <alignment vertical="center"/>
    </xf>
    <xf numFmtId="44" fontId="9" fillId="2" borderId="1" xfId="2" applyFont="1" applyFill="1" applyBorder="1" applyAlignment="1" applyProtection="1">
      <alignment vertical="center"/>
    </xf>
    <xf numFmtId="44" fontId="9" fillId="2" borderId="9" xfId="2" applyFont="1" applyFill="1" applyBorder="1" applyAlignment="1" applyProtection="1">
      <alignment vertical="center"/>
    </xf>
    <xf numFmtId="0" fontId="4" fillId="0" borderId="1" xfId="0" applyFont="1" applyBorder="1" applyAlignment="1" applyProtection="1">
      <alignment horizontal="left" vertical="center"/>
    </xf>
    <xf numFmtId="0" fontId="4" fillId="0" borderId="1" xfId="0" applyFont="1" applyBorder="1" applyAlignment="1" applyProtection="1">
      <alignment vertical="center"/>
    </xf>
    <xf numFmtId="0" fontId="4" fillId="0" borderId="9" xfId="0" applyFont="1" applyBorder="1" applyAlignment="1" applyProtection="1">
      <alignment vertical="center"/>
    </xf>
    <xf numFmtId="0" fontId="5" fillId="0" borderId="0" xfId="0" quotePrefix="1" applyFont="1" applyBorder="1" applyAlignment="1" applyProtection="1">
      <alignment horizontal="left" vertical="center"/>
    </xf>
    <xf numFmtId="44" fontId="3" fillId="4" borderId="6" xfId="0" applyNumberFormat="1" applyFont="1" applyFill="1" applyBorder="1" applyAlignment="1" applyProtection="1">
      <alignment vertical="center"/>
    </xf>
    <xf numFmtId="0" fontId="3" fillId="4" borderId="6" xfId="0" applyFont="1" applyFill="1" applyBorder="1" applyAlignment="1" applyProtection="1">
      <alignment vertical="center"/>
    </xf>
    <xf numFmtId="0" fontId="5" fillId="0" borderId="0" xfId="0" quotePrefix="1" applyFont="1" applyFill="1" applyBorder="1" applyAlignment="1" applyProtection="1">
      <alignment horizontal="left" vertical="center"/>
    </xf>
    <xf numFmtId="0" fontId="19" fillId="0" borderId="0" xfId="0" quotePrefix="1" applyFont="1" applyFill="1" applyBorder="1" applyAlignment="1" applyProtection="1">
      <alignment horizontal="left" vertical="center"/>
    </xf>
    <xf numFmtId="0" fontId="19" fillId="0" borderId="0" xfId="0" applyFont="1" applyFill="1" applyBorder="1" applyAlignment="1" applyProtection="1">
      <alignment vertical="center"/>
    </xf>
    <xf numFmtId="164" fontId="3" fillId="5" borderId="10" xfId="0" applyNumberFormat="1" applyFont="1" applyFill="1" applyBorder="1" applyAlignment="1" applyProtection="1">
      <alignment horizontal="center" vertical="center"/>
    </xf>
    <xf numFmtId="0" fontId="5" fillId="0" borderId="2" xfId="0" applyFont="1" applyBorder="1" applyAlignment="1" applyProtection="1">
      <alignment horizontal="center"/>
    </xf>
    <xf numFmtId="0" fontId="5" fillId="0" borderId="7" xfId="0" applyFont="1" applyBorder="1" applyAlignment="1" applyProtection="1">
      <alignment horizontal="center"/>
    </xf>
    <xf numFmtId="0" fontId="5" fillId="0" borderId="10" xfId="0" applyFont="1" applyBorder="1" applyAlignment="1" applyProtection="1">
      <alignment horizontal="center"/>
    </xf>
    <xf numFmtId="0" fontId="5" fillId="0" borderId="2" xfId="0" applyFont="1" applyFill="1" applyBorder="1" applyAlignment="1" applyProtection="1">
      <alignment horizontal="center"/>
    </xf>
    <xf numFmtId="0" fontId="5" fillId="0" borderId="0" xfId="0" applyFont="1" applyFill="1" applyBorder="1" applyAlignment="1" applyProtection="1">
      <alignment horizontal="center"/>
    </xf>
    <xf numFmtId="0" fontId="5" fillId="0" borderId="7" xfId="0" applyFont="1" applyFill="1" applyBorder="1" applyAlignment="1" applyProtection="1">
      <alignment horizontal="center"/>
    </xf>
    <xf numFmtId="0" fontId="5" fillId="0" borderId="10" xfId="0" applyFont="1" applyFill="1" applyBorder="1" applyAlignment="1" applyProtection="1">
      <alignment horizontal="center"/>
    </xf>
    <xf numFmtId="164" fontId="3" fillId="5" borderId="10" xfId="0" applyNumberFormat="1" applyFont="1" applyFill="1" applyBorder="1" applyAlignment="1" applyProtection="1">
      <alignment horizontal="center" vertical="center"/>
      <protection locked="0"/>
    </xf>
    <xf numFmtId="0" fontId="37" fillId="0" borderId="0" xfId="0" applyFont="1" applyFill="1"/>
    <xf numFmtId="0" fontId="32" fillId="0" borderId="29" xfId="0" applyFont="1" applyFill="1" applyBorder="1" applyAlignment="1" applyProtection="1">
      <alignment horizontal="center" vertical="center" wrapText="1"/>
    </xf>
    <xf numFmtId="0" fontId="3" fillId="0" borderId="16" xfId="0" applyFont="1" applyBorder="1" applyAlignment="1">
      <alignment horizontal="center" vertical="center"/>
    </xf>
    <xf numFmtId="0" fontId="3" fillId="0" borderId="22" xfId="0" applyFont="1" applyBorder="1" applyAlignment="1">
      <alignment horizontal="center" vertical="center"/>
    </xf>
    <xf numFmtId="0" fontId="3" fillId="0" borderId="16" xfId="0" applyFont="1" applyFill="1" applyBorder="1" applyAlignment="1" applyProtection="1">
      <alignment horizontal="center" vertical="center"/>
    </xf>
    <xf numFmtId="0" fontId="3" fillId="0" borderId="22" xfId="0" applyFont="1" applyFill="1" applyBorder="1" applyAlignment="1" applyProtection="1">
      <alignment horizontal="center" vertical="center"/>
    </xf>
    <xf numFmtId="0" fontId="3" fillId="0" borderId="0" xfId="0" applyFont="1" applyFill="1" applyBorder="1" applyAlignment="1" applyProtection="1">
      <alignment horizontal="center" vertical="top" wrapText="1"/>
      <protection locked="0"/>
    </xf>
    <xf numFmtId="0" fontId="3" fillId="0" borderId="13" xfId="0" applyFont="1" applyFill="1" applyBorder="1" applyAlignment="1" applyProtection="1"/>
    <xf numFmtId="0" fontId="0" fillId="0" borderId="18" xfId="0" applyBorder="1" applyAlignment="1"/>
    <xf numFmtId="0" fontId="3" fillId="0" borderId="23" xfId="0" applyFont="1" applyFill="1" applyBorder="1" applyAlignment="1" applyProtection="1">
      <protection locked="0"/>
    </xf>
    <xf numFmtId="0" fontId="0" fillId="0" borderId="24" xfId="0" applyBorder="1" applyAlignment="1"/>
    <xf numFmtId="0" fontId="3" fillId="0" borderId="25" xfId="0" applyFont="1" applyFill="1" applyBorder="1" applyAlignment="1" applyProtection="1">
      <alignment horizontal="center" vertical="center" wrapText="1"/>
    </xf>
    <xf numFmtId="0" fontId="3" fillId="0" borderId="26" xfId="0" applyFont="1" applyFill="1" applyBorder="1" applyAlignment="1" applyProtection="1">
      <alignment horizontal="center" vertical="center" wrapText="1"/>
    </xf>
    <xf numFmtId="0" fontId="3" fillId="0" borderId="0" xfId="0" applyFont="1" applyFill="1" applyBorder="1" applyAlignment="1" applyProtection="1">
      <alignment vertical="center" wrapText="1"/>
      <protection locked="0"/>
    </xf>
    <xf numFmtId="14" fontId="3" fillId="0" borderId="0" xfId="1" applyNumberFormat="1" applyFont="1" applyFill="1" applyBorder="1" applyAlignment="1" applyProtection="1">
      <alignment horizontal="center" vertical="center"/>
      <protection locked="0"/>
    </xf>
    <xf numFmtId="0" fontId="29" fillId="0" borderId="0" xfId="0" applyFont="1" applyBorder="1" applyAlignment="1" applyProtection="1">
      <alignment vertical="center" wrapText="1"/>
      <protection locked="0"/>
    </xf>
    <xf numFmtId="0" fontId="27" fillId="0" borderId="0" xfId="0" applyFont="1" applyBorder="1" applyAlignment="1" applyProtection="1">
      <alignment vertical="center"/>
      <protection locked="0"/>
    </xf>
    <xf numFmtId="0" fontId="9" fillId="0" borderId="0" xfId="0" applyFont="1" applyFill="1" applyBorder="1" applyAlignment="1" applyProtection="1">
      <alignment horizontal="right" vertical="center"/>
      <protection locked="0"/>
    </xf>
    <xf numFmtId="44" fontId="3" fillId="0" borderId="0" xfId="2" applyNumberFormat="1" applyFont="1" applyFill="1" applyBorder="1" applyAlignment="1" applyProtection="1">
      <alignment vertical="center"/>
      <protection locked="0"/>
    </xf>
    <xf numFmtId="0" fontId="3" fillId="0" borderId="15" xfId="0" applyFont="1" applyFill="1" applyBorder="1" applyAlignment="1" applyProtection="1">
      <alignment horizontal="center" vertical="center" wrapText="1"/>
    </xf>
    <xf numFmtId="0" fontId="3" fillId="0" borderId="27" xfId="0" applyFont="1" applyFill="1" applyBorder="1" applyAlignment="1" applyProtection="1">
      <alignment horizontal="center" vertical="center" wrapText="1"/>
    </xf>
    <xf numFmtId="14" fontId="32" fillId="0" borderId="18" xfId="0" applyNumberFormat="1" applyFont="1" applyFill="1" applyBorder="1" applyAlignment="1" applyProtection="1">
      <alignment horizontal="left" vertical="center"/>
    </xf>
    <xf numFmtId="0" fontId="32" fillId="0" borderId="19" xfId="0" applyFont="1" applyFill="1" applyBorder="1" applyAlignment="1" applyProtection="1">
      <alignment horizontal="left" vertical="center"/>
    </xf>
    <xf numFmtId="0" fontId="8" fillId="0" borderId="18" xfId="0" applyFont="1" applyFill="1" applyBorder="1" applyAlignment="1" applyProtection="1">
      <alignment horizontal="left" vertical="center"/>
      <protection locked="0"/>
    </xf>
    <xf numFmtId="0" fontId="3" fillId="0" borderId="18" xfId="0" applyFont="1" applyFill="1" applyBorder="1" applyAlignment="1" applyProtection="1">
      <alignment horizontal="left" indent="1"/>
    </xf>
    <xf numFmtId="0" fontId="3" fillId="0" borderId="20" xfId="0" applyFont="1" applyFill="1" applyBorder="1" applyAlignment="1" applyProtection="1">
      <alignment horizontal="center" vertical="center" wrapText="1"/>
    </xf>
    <xf numFmtId="0" fontId="3" fillId="0" borderId="21" xfId="0" applyFont="1" applyFill="1" applyBorder="1" applyAlignment="1" applyProtection="1">
      <alignment horizontal="center" vertical="center" wrapText="1"/>
    </xf>
    <xf numFmtId="0" fontId="25" fillId="0" borderId="0" xfId="0" quotePrefix="1" applyFont="1" applyFill="1" applyBorder="1" applyAlignment="1" applyProtection="1">
      <alignment horizontal="center" vertical="center"/>
    </xf>
    <xf numFmtId="0" fontId="36" fillId="0" borderId="14" xfId="0" applyFont="1" applyBorder="1" applyAlignment="1">
      <alignment horizontal="center" vertical="center"/>
    </xf>
    <xf numFmtId="0" fontId="1" fillId="0" borderId="14" xfId="0" quotePrefix="1" applyFont="1" applyFill="1" applyBorder="1" applyAlignment="1" applyProtection="1">
      <alignment horizontal="right" vertical="center" indent="1"/>
    </xf>
    <xf numFmtId="2" fontId="3" fillId="0" borderId="15" xfId="0" applyNumberFormat="1" applyFont="1" applyFill="1" applyBorder="1" applyAlignment="1" applyProtection="1">
      <alignment horizontal="center" vertical="center" wrapText="1"/>
    </xf>
    <xf numFmtId="2" fontId="3" fillId="0" borderId="27" xfId="0" applyNumberFormat="1" applyFont="1" applyFill="1" applyBorder="1" applyAlignment="1" applyProtection="1">
      <alignment horizontal="center" vertical="center" wrapText="1"/>
    </xf>
    <xf numFmtId="1" fontId="3" fillId="0" borderId="17" xfId="0" applyNumberFormat="1" applyFont="1" applyFill="1" applyBorder="1" applyAlignment="1" applyProtection="1">
      <alignment horizontal="center" vertical="center" wrapText="1"/>
    </xf>
    <xf numFmtId="1" fontId="3" fillId="0" borderId="28" xfId="0" applyNumberFormat="1" applyFont="1" applyFill="1" applyBorder="1" applyAlignment="1" applyProtection="1">
      <alignment horizontal="center" vertical="center" wrapText="1"/>
    </xf>
  </cellXfs>
  <cellStyles count="5">
    <cellStyle name="Comma" xfId="1" builtinId="3"/>
    <cellStyle name="Currency" xfId="2" builtinId="4"/>
    <cellStyle name="Hyperlink" xfId="4" builtinId="8"/>
    <cellStyle name="Normal" xfId="0" builtinId="0"/>
    <cellStyle name="Percent" xfId="3" builtinId="5"/>
  </cellStyles>
  <dxfs count="0"/>
  <tableStyles count="0" defaultTableStyle="TableStyleMedium9" defaultPivotStyle="PivotStyleLight16"/>
  <colors>
    <mruColors>
      <color rgb="FFE5FFFF"/>
      <color rgb="FFCCFFFF"/>
      <color rgb="FFFEEFE2"/>
      <color rgb="FFFFFFCC"/>
      <color rgb="FFCCFFCC"/>
      <color rgb="FF0000FF"/>
      <color rgb="FFDDFFDD"/>
      <color rgb="FFFCE0C8"/>
      <color rgb="FF99FF99"/>
      <color rgb="FFFDE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fmlaLink="$AB$9" lockText="1"/>
</file>

<file path=xl/ctrlProps/ctrlProp2.xml><?xml version="1.0" encoding="utf-8"?>
<formControlPr xmlns="http://schemas.microsoft.com/office/spreadsheetml/2009/9/main" objectType="CheckBox" fmlaLink="'LABOR RATE - Journeyman'!$AB$9" lockText="1"/>
</file>

<file path=xl/ctrlProps/ctrlProp3.xml><?xml version="1.0" encoding="utf-8"?>
<formControlPr xmlns="http://schemas.microsoft.com/office/spreadsheetml/2009/9/main" objectType="CheckBox" fmlaLink="'LABOR RATE - Journeyman'!$AB$9" lockText="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4343400</xdr:colOff>
      <xdr:row>0</xdr:row>
      <xdr:rowOff>66675</xdr:rowOff>
    </xdr:from>
    <xdr:to>
      <xdr:col>3</xdr:col>
      <xdr:colOff>7181850</xdr:colOff>
      <xdr:row>0</xdr:row>
      <xdr:rowOff>533400</xdr:rowOff>
    </xdr:to>
    <xdr:pic>
      <xdr:nvPicPr>
        <xdr:cNvPr id="1027" name="Picture 3">
          <a:extLst>
            <a:ext uri="{FF2B5EF4-FFF2-40B4-BE49-F238E27FC236}">
              <a16:creationId xmlns:a16="http://schemas.microsoft.com/office/drawing/2014/main" id="{00000000-0008-0000-0000-00000304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5495925" y="66675"/>
          <a:ext cx="2838450" cy="466725"/>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17</xdr:col>
      <xdr:colOff>242454</xdr:colOff>
      <xdr:row>1</xdr:row>
      <xdr:rowOff>47626</xdr:rowOff>
    </xdr:from>
    <xdr:to>
      <xdr:col>26</xdr:col>
      <xdr:colOff>265861</xdr:colOff>
      <xdr:row>1</xdr:row>
      <xdr:rowOff>484910</xdr:rowOff>
    </xdr:to>
    <xdr:pic>
      <xdr:nvPicPr>
        <xdr:cNvPr id="2" name="Picture 6">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5481204" y="56285"/>
          <a:ext cx="2820293" cy="437284"/>
        </a:xfrm>
        <a:prstGeom prst="rect">
          <a:avLst/>
        </a:prstGeom>
        <a:noFill/>
      </xdr:spPr>
    </xdr:pic>
    <xdr:clientData/>
  </xdr:twoCellAnchor>
  <mc:AlternateContent xmlns:mc="http://schemas.openxmlformats.org/markup-compatibility/2006">
    <mc:Choice xmlns:a14="http://schemas.microsoft.com/office/drawing/2010/main" Requires="a14">
      <xdr:twoCellAnchor editAs="oneCell">
        <xdr:from>
          <xdr:col>22</xdr:col>
          <xdr:colOff>228600</xdr:colOff>
          <xdr:row>8</xdr:row>
          <xdr:rowOff>38100</xdr:rowOff>
        </xdr:from>
        <xdr:to>
          <xdr:col>27</xdr:col>
          <xdr:colOff>28575</xdr:colOff>
          <xdr:row>8</xdr:row>
          <xdr:rowOff>200025</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1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if Prevailing Wage</a:t>
              </a:r>
            </a:p>
          </xdr:txBody>
        </xdr:sp>
        <xdr:clientData fLocksWithSheet="0"/>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17</xdr:col>
      <xdr:colOff>228600</xdr:colOff>
      <xdr:row>1</xdr:row>
      <xdr:rowOff>47625</xdr:rowOff>
    </xdr:from>
    <xdr:to>
      <xdr:col>26</xdr:col>
      <xdr:colOff>247650</xdr:colOff>
      <xdr:row>2</xdr:row>
      <xdr:rowOff>19050</xdr:rowOff>
    </xdr:to>
    <xdr:pic>
      <xdr:nvPicPr>
        <xdr:cNvPr id="2054" name="Picture 6">
          <a:extLst>
            <a:ext uri="{FF2B5EF4-FFF2-40B4-BE49-F238E27FC236}">
              <a16:creationId xmlns:a16="http://schemas.microsoft.com/office/drawing/2014/main" id="{00000000-0008-0000-0200-00000608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5505450" y="57150"/>
          <a:ext cx="2838450" cy="466725"/>
        </a:xfrm>
        <a:prstGeom prst="rect">
          <a:avLst/>
        </a:prstGeom>
        <a:noFill/>
      </xdr:spPr>
    </xdr:pic>
    <xdr:clientData/>
  </xdr:twoCellAnchor>
  <mc:AlternateContent xmlns:mc="http://schemas.openxmlformats.org/markup-compatibility/2006">
    <mc:Choice xmlns:a14="http://schemas.microsoft.com/office/drawing/2010/main" Requires="a14">
      <xdr:twoCellAnchor editAs="oneCell">
        <xdr:from>
          <xdr:col>22</xdr:col>
          <xdr:colOff>219075</xdr:colOff>
          <xdr:row>8</xdr:row>
          <xdr:rowOff>38100</xdr:rowOff>
        </xdr:from>
        <xdr:to>
          <xdr:col>26</xdr:col>
          <xdr:colOff>200025</xdr:colOff>
          <xdr:row>8</xdr:row>
          <xdr:rowOff>161925</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2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if Prevailing Wage</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22</xdr:col>
          <xdr:colOff>219075</xdr:colOff>
          <xdr:row>8</xdr:row>
          <xdr:rowOff>38100</xdr:rowOff>
        </xdr:from>
        <xdr:to>
          <xdr:col>28</xdr:col>
          <xdr:colOff>466725</xdr:colOff>
          <xdr:row>9</xdr:row>
          <xdr:rowOff>0</xdr:rowOff>
        </xdr:to>
        <xdr:sp macro="" textlink="">
          <xdr:nvSpPr>
            <xdr:cNvPr id="11265" name="Check Box 1" hidden="1">
              <a:extLst>
                <a:ext uri="{63B3BB69-23CF-44E3-9099-C40C66FF867C}">
                  <a14:compatExt spid="_x0000_s11265"/>
                </a:ext>
                <a:ext uri="{FF2B5EF4-FFF2-40B4-BE49-F238E27FC236}">
                  <a16:creationId xmlns:a16="http://schemas.microsoft.com/office/drawing/2014/main" id="{00000000-0008-0000-0300-00000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if Prevailing Wage</a:t>
              </a:r>
            </a:p>
          </xdr:txBody>
        </xdr:sp>
        <xdr:clientData/>
      </xdr:twoCellAnchor>
    </mc:Choice>
    <mc:Fallback/>
  </mc:AlternateContent>
  <xdr:twoCellAnchor editAs="oneCell">
    <xdr:from>
      <xdr:col>17</xdr:col>
      <xdr:colOff>238125</xdr:colOff>
      <xdr:row>1</xdr:row>
      <xdr:rowOff>47625</xdr:rowOff>
    </xdr:from>
    <xdr:to>
      <xdr:col>26</xdr:col>
      <xdr:colOff>200025</xdr:colOff>
      <xdr:row>2</xdr:row>
      <xdr:rowOff>19050</xdr:rowOff>
    </xdr:to>
    <xdr:pic>
      <xdr:nvPicPr>
        <xdr:cNvPr id="5" name="Picture 6">
          <a:extLst>
            <a:ext uri="{FF2B5EF4-FFF2-40B4-BE49-F238E27FC236}">
              <a16:creationId xmlns:a16="http://schemas.microsoft.com/office/drawing/2014/main" id="{00000000-0008-0000-0300-000005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5724525" y="57150"/>
          <a:ext cx="2838450" cy="466725"/>
        </a:xfrm>
        <a:prstGeom prst="rect">
          <a:avLst/>
        </a:prstGeom>
        <a:noFill/>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19050</xdr:colOff>
      <xdr:row>1</xdr:row>
      <xdr:rowOff>19049</xdr:rowOff>
    </xdr:from>
    <xdr:to>
      <xdr:col>2</xdr:col>
      <xdr:colOff>461395</xdr:colOff>
      <xdr:row>1</xdr:row>
      <xdr:rowOff>552450</xdr:rowOff>
    </xdr:to>
    <xdr:pic>
      <xdr:nvPicPr>
        <xdr:cNvPr id="3" name="Picture 6">
          <a:extLst>
            <a:ext uri="{FF2B5EF4-FFF2-40B4-BE49-F238E27FC236}">
              <a16:creationId xmlns:a16="http://schemas.microsoft.com/office/drawing/2014/main" id="{00000000-0008-0000-04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8650" y="180974"/>
          <a:ext cx="3566545" cy="5334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19050</xdr:colOff>
      <xdr:row>1</xdr:row>
      <xdr:rowOff>0</xdr:rowOff>
    </xdr:from>
    <xdr:to>
      <xdr:col>2</xdr:col>
      <xdr:colOff>461395</xdr:colOff>
      <xdr:row>1</xdr:row>
      <xdr:rowOff>533401</xdr:rowOff>
    </xdr:to>
    <xdr:pic>
      <xdr:nvPicPr>
        <xdr:cNvPr id="6" name="Picture 6">
          <a:extLst>
            <a:ext uri="{FF2B5EF4-FFF2-40B4-BE49-F238E27FC236}">
              <a16:creationId xmlns:a16="http://schemas.microsoft.com/office/drawing/2014/main" id="{00000000-0008-0000-05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8650" y="161925"/>
          <a:ext cx="3566545" cy="5334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5</xdr:col>
      <xdr:colOff>609600</xdr:colOff>
      <xdr:row>0</xdr:row>
      <xdr:rowOff>38100</xdr:rowOff>
    </xdr:from>
    <xdr:to>
      <xdr:col>8</xdr:col>
      <xdr:colOff>676275</xdr:colOff>
      <xdr:row>0</xdr:row>
      <xdr:rowOff>514350</xdr:rowOff>
    </xdr:to>
    <xdr:pic>
      <xdr:nvPicPr>
        <xdr:cNvPr id="3074" name="Picture 2">
          <a:extLst>
            <a:ext uri="{FF2B5EF4-FFF2-40B4-BE49-F238E27FC236}">
              <a16:creationId xmlns:a16="http://schemas.microsoft.com/office/drawing/2014/main" id="{00000000-0008-0000-0600-0000020C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7848600" y="38100"/>
          <a:ext cx="2857500" cy="476250"/>
        </a:xfrm>
        <a:prstGeom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www.umaec.umich.edu/for-vendors/project-documents/bid-resources/" TargetMode="External"/><Relationship Id="rId1" Type="http://schemas.openxmlformats.org/officeDocument/2006/relationships/printerSettings" Target="../printerSettings/printerSettings1.bin"/><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hyperlink" Target="http://www.umaec.umich.edu/for-vendors/project-documents/bid-resources/" TargetMode="External"/><Relationship Id="rId7" Type="http://schemas.openxmlformats.org/officeDocument/2006/relationships/ctrlProp" Target="../ctrlProps/ctrlProp1.xml"/><Relationship Id="rId2" Type="http://schemas.openxmlformats.org/officeDocument/2006/relationships/hyperlink" Target="http://www.umaec.umich.edu/for-vendors/project-documents/bid-resources/" TargetMode="External"/><Relationship Id="rId1" Type="http://schemas.openxmlformats.org/officeDocument/2006/relationships/hyperlink" Target="http://www.michigan.gov/lara/0,4601,7-154-61256_11407_59886_27706-82157--,00.html" TargetMode="External"/><Relationship Id="rId6" Type="http://schemas.openxmlformats.org/officeDocument/2006/relationships/vmlDrawing" Target="../drawings/vmlDrawing1.vml"/><Relationship Id="rId5" Type="http://schemas.openxmlformats.org/officeDocument/2006/relationships/drawing" Target="../drawings/drawing2.xml"/><Relationship Id="rId4"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www.umaec.umich.edu/for-vendors/project-documents/bid-resources/" TargetMode="External"/><Relationship Id="rId1" Type="http://schemas.openxmlformats.org/officeDocument/2006/relationships/printerSettings" Target="../printerSettings/printerSettings4.bin"/><Relationship Id="rId6" Type="http://schemas.openxmlformats.org/officeDocument/2006/relationships/ctrlProp" Target="../ctrlProps/ctrlProp2.xml"/><Relationship Id="rId5" Type="http://schemas.openxmlformats.org/officeDocument/2006/relationships/vmlDrawing" Target="../drawings/vmlDrawing2.vml"/><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6.bin"/><Relationship Id="rId1" Type="http://schemas.openxmlformats.org/officeDocument/2006/relationships/hyperlink" Target="http://www.umaec.umich.edu/for-vendors/project-documents/bid-resources/" TargetMode="External"/><Relationship Id="rId5" Type="http://schemas.openxmlformats.org/officeDocument/2006/relationships/ctrlProp" Target="../ctrlProps/ctrlProp3.xml"/><Relationship Id="rId4"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E35"/>
  <sheetViews>
    <sheetView showGridLines="0" zoomScaleNormal="100" zoomScaleSheetLayoutView="123" workbookViewId="0">
      <selection sqref="A1:D1"/>
    </sheetView>
  </sheetViews>
  <sheetFormatPr defaultColWidth="9.140625" defaultRowHeight="12.75" x14ac:dyDescent="0.2"/>
  <cols>
    <col min="1" max="1" width="5.140625" style="28" customWidth="1"/>
    <col min="2" max="2" width="7.5703125" style="29" customWidth="1"/>
    <col min="3" max="3" width="4.5703125" style="29" customWidth="1"/>
    <col min="4" max="4" width="110.42578125" style="36" customWidth="1"/>
    <col min="5" max="5" width="9.140625" style="31"/>
    <col min="6" max="16384" width="9.140625" style="28"/>
  </cols>
  <sheetData>
    <row r="1" spans="1:5" ht="69.75" customHeight="1" x14ac:dyDescent="0.2">
      <c r="A1" s="260"/>
      <c r="B1" s="260"/>
      <c r="C1" s="260"/>
      <c r="D1" s="260"/>
    </row>
    <row r="2" spans="1:5" ht="19.5" customHeight="1" x14ac:dyDescent="0.35">
      <c r="A2" s="262" t="s">
        <v>238</v>
      </c>
      <c r="B2" s="262"/>
      <c r="C2" s="262"/>
      <c r="D2" s="262"/>
      <c r="E2" s="30"/>
    </row>
    <row r="3" spans="1:5" ht="21.75" customHeight="1" x14ac:dyDescent="0.3">
      <c r="A3" s="263" t="s">
        <v>197</v>
      </c>
      <c r="B3" s="263"/>
      <c r="C3" s="263"/>
      <c r="D3" s="263"/>
      <c r="E3" s="5"/>
    </row>
    <row r="4" spans="1:5" ht="20.25" customHeight="1" x14ac:dyDescent="0.25">
      <c r="A4" s="264" t="s">
        <v>291</v>
      </c>
      <c r="B4" s="264"/>
      <c r="C4" s="264"/>
      <c r="D4" s="264"/>
      <c r="E4" s="6"/>
    </row>
    <row r="5" spans="1:5" s="35" customFormat="1" ht="103.5" customHeight="1" x14ac:dyDescent="0.2">
      <c r="A5" s="265" t="s">
        <v>231</v>
      </c>
      <c r="B5" s="265"/>
      <c r="C5" s="265"/>
      <c r="D5" s="265"/>
      <c r="E5" s="79"/>
    </row>
    <row r="6" spans="1:5" s="35" customFormat="1" ht="21.75" customHeight="1" x14ac:dyDescent="0.2">
      <c r="A6" s="259" t="s">
        <v>232</v>
      </c>
      <c r="B6" s="259"/>
      <c r="C6" s="259"/>
      <c r="D6" s="259"/>
      <c r="E6" s="77"/>
    </row>
    <row r="7" spans="1:5" s="35" customFormat="1" ht="21.75" customHeight="1" x14ac:dyDescent="0.2">
      <c r="A7" s="110"/>
      <c r="B7" s="266" t="s">
        <v>228</v>
      </c>
      <c r="C7" s="266"/>
      <c r="D7" s="266"/>
      <c r="E7" s="77"/>
    </row>
    <row r="8" spans="1:5" s="35" customFormat="1" ht="15.75" customHeight="1" x14ac:dyDescent="0.2">
      <c r="A8" s="109"/>
      <c r="B8" s="267" t="s">
        <v>229</v>
      </c>
      <c r="C8" s="267"/>
      <c r="D8" s="267"/>
      <c r="E8" s="79"/>
    </row>
    <row r="9" spans="1:5" s="35" customFormat="1" ht="44.25" customHeight="1" x14ac:dyDescent="0.2">
      <c r="A9" s="109"/>
      <c r="B9" s="258" t="s">
        <v>230</v>
      </c>
      <c r="C9" s="258"/>
      <c r="D9" s="258"/>
      <c r="E9" s="79"/>
    </row>
    <row r="10" spans="1:5" s="35" customFormat="1" ht="57.75" customHeight="1" x14ac:dyDescent="0.2">
      <c r="A10" s="109"/>
      <c r="B10" s="258" t="s">
        <v>270</v>
      </c>
      <c r="C10" s="258"/>
      <c r="D10" s="258"/>
      <c r="E10" s="79"/>
    </row>
    <row r="11" spans="1:5" s="35" customFormat="1" ht="17.25" customHeight="1" x14ac:dyDescent="0.2">
      <c r="A11" s="109"/>
      <c r="B11" s="258" t="s">
        <v>289</v>
      </c>
      <c r="C11" s="258"/>
      <c r="D11" s="258"/>
      <c r="E11" s="79"/>
    </row>
    <row r="12" spans="1:5" s="35" customFormat="1" ht="17.25" customHeight="1" x14ac:dyDescent="0.2">
      <c r="A12" s="109"/>
      <c r="B12" s="252"/>
      <c r="C12" s="252"/>
      <c r="D12" s="252"/>
      <c r="E12" s="79"/>
    </row>
    <row r="13" spans="1:5" s="35" customFormat="1" ht="17.25" customHeight="1" x14ac:dyDescent="0.2">
      <c r="A13" s="109"/>
      <c r="B13" s="258" t="s">
        <v>290</v>
      </c>
      <c r="C13" s="258"/>
      <c r="D13" s="258"/>
      <c r="E13" s="79"/>
    </row>
    <row r="14" spans="1:5" s="35" customFormat="1" ht="11.25" customHeight="1" x14ac:dyDescent="0.2">
      <c r="A14" s="109"/>
      <c r="B14" s="252"/>
      <c r="C14" s="252"/>
      <c r="D14" s="252"/>
      <c r="E14" s="79"/>
    </row>
    <row r="15" spans="1:5" s="35" customFormat="1" ht="26.25" customHeight="1" x14ac:dyDescent="0.2">
      <c r="A15" s="109"/>
      <c r="B15" s="258" t="s">
        <v>268</v>
      </c>
      <c r="C15" s="258"/>
      <c r="D15" s="258"/>
      <c r="E15" s="79"/>
    </row>
    <row r="16" spans="1:5" s="35" customFormat="1" ht="29.25" customHeight="1" x14ac:dyDescent="0.2">
      <c r="A16" s="109"/>
      <c r="B16" s="268"/>
      <c r="C16" s="268"/>
      <c r="D16" s="268"/>
      <c r="E16" s="79"/>
    </row>
    <row r="17" spans="1:5" s="35" customFormat="1" ht="17.25" customHeight="1" x14ac:dyDescent="0.2">
      <c r="A17" s="109"/>
      <c r="B17" s="252"/>
      <c r="C17" s="252"/>
      <c r="D17" s="252"/>
      <c r="E17" s="79"/>
    </row>
    <row r="18" spans="1:5" s="35" customFormat="1" ht="37.5" customHeight="1" x14ac:dyDescent="0.2">
      <c r="A18" s="261" t="s">
        <v>246</v>
      </c>
      <c r="B18" s="261"/>
      <c r="C18" s="261"/>
      <c r="D18" s="261"/>
      <c r="E18" s="76"/>
    </row>
    <row r="19" spans="1:5" s="35" customFormat="1" x14ac:dyDescent="0.2">
      <c r="A19" s="257" t="s">
        <v>15</v>
      </c>
      <c r="B19" s="257"/>
      <c r="C19" s="257"/>
      <c r="D19" s="257"/>
      <c r="E19" s="78"/>
    </row>
    <row r="20" spans="1:5" x14ac:dyDescent="0.2">
      <c r="A20" s="34"/>
      <c r="B20" s="32"/>
      <c r="C20" s="32"/>
      <c r="D20" s="32"/>
      <c r="E20" s="33"/>
    </row>
    <row r="21" spans="1:5" x14ac:dyDescent="0.2">
      <c r="A21" s="34"/>
      <c r="B21" s="32"/>
      <c r="C21" s="32"/>
      <c r="D21" s="32"/>
      <c r="E21" s="33"/>
    </row>
    <row r="22" spans="1:5" x14ac:dyDescent="0.2">
      <c r="A22" s="34"/>
      <c r="B22" s="32"/>
      <c r="C22" s="32"/>
      <c r="D22" s="32"/>
      <c r="E22" s="33"/>
    </row>
    <row r="23" spans="1:5" x14ac:dyDescent="0.2">
      <c r="A23" s="34"/>
      <c r="B23" s="32"/>
      <c r="C23" s="32"/>
      <c r="D23" s="32"/>
      <c r="E23" s="33"/>
    </row>
    <row r="24" spans="1:5" x14ac:dyDescent="0.2">
      <c r="A24" s="34"/>
      <c r="B24" s="32"/>
      <c r="C24" s="32"/>
      <c r="D24" s="32"/>
      <c r="E24" s="33"/>
    </row>
    <row r="25" spans="1:5" x14ac:dyDescent="0.2">
      <c r="A25" s="34"/>
      <c r="B25" s="32"/>
      <c r="C25" s="32"/>
      <c r="D25" s="32"/>
      <c r="E25" s="33"/>
    </row>
    <row r="26" spans="1:5" x14ac:dyDescent="0.2">
      <c r="A26" s="34"/>
      <c r="B26" s="32"/>
      <c r="C26" s="32"/>
      <c r="D26" s="32"/>
      <c r="E26" s="33"/>
    </row>
    <row r="27" spans="1:5" x14ac:dyDescent="0.2">
      <c r="A27" s="34"/>
      <c r="B27" s="32"/>
      <c r="C27" s="32"/>
      <c r="D27" s="32"/>
      <c r="E27" s="33"/>
    </row>
    <row r="28" spans="1:5" x14ac:dyDescent="0.2">
      <c r="A28" s="34"/>
      <c r="B28" s="32"/>
      <c r="C28" s="32"/>
      <c r="D28" s="32"/>
      <c r="E28" s="33"/>
    </row>
    <row r="29" spans="1:5" x14ac:dyDescent="0.2">
      <c r="A29" s="34"/>
      <c r="B29" s="32"/>
      <c r="C29" s="32"/>
      <c r="D29" s="32"/>
      <c r="E29" s="33"/>
    </row>
    <row r="30" spans="1:5" x14ac:dyDescent="0.2">
      <c r="A30" s="34"/>
      <c r="B30" s="32"/>
      <c r="C30" s="32"/>
      <c r="D30" s="32"/>
      <c r="E30" s="33"/>
    </row>
    <row r="31" spans="1:5" x14ac:dyDescent="0.2">
      <c r="A31" s="34"/>
      <c r="B31" s="32"/>
      <c r="C31" s="32"/>
      <c r="D31" s="32"/>
      <c r="E31" s="33"/>
    </row>
    <row r="32" spans="1:5" x14ac:dyDescent="0.2">
      <c r="A32" s="34"/>
      <c r="B32" s="32"/>
      <c r="C32" s="32"/>
      <c r="D32" s="32"/>
      <c r="E32" s="33"/>
    </row>
    <row r="33" spans="1:5" x14ac:dyDescent="0.2">
      <c r="A33" s="34"/>
      <c r="B33" s="32"/>
      <c r="C33" s="32"/>
      <c r="D33" s="32"/>
      <c r="E33" s="33"/>
    </row>
    <row r="34" spans="1:5" x14ac:dyDescent="0.2">
      <c r="A34" s="34"/>
      <c r="B34" s="32"/>
      <c r="C34" s="32"/>
      <c r="D34" s="32"/>
      <c r="E34" s="33"/>
    </row>
    <row r="35" spans="1:5" x14ac:dyDescent="0.2">
      <c r="A35" s="34"/>
      <c r="B35" s="32"/>
      <c r="C35" s="32"/>
      <c r="D35" s="32"/>
      <c r="E35" s="33"/>
    </row>
  </sheetData>
  <sheetProtection algorithmName="SHA-512" hashValue="c0ebmC7MYKnzbHG6SEKqnnpFOFRpJDfjcDRJBrE3nL9DNyrKc0ZWNA9/NoPOFDrsQPr/Sf2cq4aGBjh4LJ4bPg==" saltValue="nDsySSXGrRBqNY10YpBhrg==" spinCount="100000" sheet="1" objects="1" scenarios="1"/>
  <customSheetViews>
    <customSheetView guid="{7061DD06-223F-4D51-BB5E-F84E6E22B0B7}" scale="110" showPageBreaks="1" showGridLines="0" printArea="1" showRuler="0" topLeftCell="A12">
      <selection activeCell="D20" sqref="D20"/>
      <pageMargins left="0.66" right="0.61" top="0.28999999999999998" bottom="0.44" header="0.27" footer="0.18"/>
      <pageSetup scale="74" orientation="portrait" r:id="rId1"/>
      <headerFooter alignWithMargins="0">
        <oddFooter>&amp;L&amp;"Arial,Italic"&amp;6&amp;Z&amp;F&amp;R&amp;8&amp;D</oddFooter>
      </headerFooter>
    </customSheetView>
  </customSheetViews>
  <mergeCells count="16">
    <mergeCell ref="A19:D19"/>
    <mergeCell ref="B10:D10"/>
    <mergeCell ref="B11:D11"/>
    <mergeCell ref="A6:D6"/>
    <mergeCell ref="A1:D1"/>
    <mergeCell ref="A18:D18"/>
    <mergeCell ref="A2:D2"/>
    <mergeCell ref="A3:D3"/>
    <mergeCell ref="A4:D4"/>
    <mergeCell ref="A5:D5"/>
    <mergeCell ref="B7:D7"/>
    <mergeCell ref="B8:D8"/>
    <mergeCell ref="B9:D9"/>
    <mergeCell ref="B13:D13"/>
    <mergeCell ref="B16:D16"/>
    <mergeCell ref="B15:D15"/>
  </mergeCells>
  <phoneticPr fontId="2" type="noConversion"/>
  <hyperlinks>
    <hyperlink ref="A6:D6" r:id="rId2" display="Instructions &amp; Examples Webpages" xr:uid="{00000000-0004-0000-0000-000000000000}"/>
  </hyperlinks>
  <printOptions horizontalCentered="1"/>
  <pageMargins left="0.5" right="0.5" top="0.75" bottom="0.75" header="0.3" footer="0.3"/>
  <pageSetup scale="77" fitToHeight="0" orientation="portrait" r:id="rId3"/>
  <headerFooter alignWithMargins="0"/>
  <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AK71"/>
  <sheetViews>
    <sheetView showZeros="0" tabSelected="1" zoomScaleNormal="100" zoomScaleSheetLayoutView="100" workbookViewId="0">
      <selection activeCell="AD7" sqref="AD7"/>
    </sheetView>
  </sheetViews>
  <sheetFormatPr defaultColWidth="9.140625" defaultRowHeight="12.75" x14ac:dyDescent="0.2"/>
  <cols>
    <col min="1" max="1" width="4.7109375" style="7" customWidth="1"/>
    <col min="2" max="7" width="4.7109375" style="2" customWidth="1"/>
    <col min="8" max="9" width="4.7109375" style="1" customWidth="1"/>
    <col min="10" max="10" width="7.85546875" style="1" bestFit="1" customWidth="1"/>
    <col min="11" max="11" width="3.42578125" style="1" customWidth="1"/>
    <col min="12" max="12" width="5" style="1" customWidth="1"/>
    <col min="13" max="22" width="4.7109375" style="1" customWidth="1"/>
    <col min="23" max="23" width="4.5703125" style="1" customWidth="1"/>
    <col min="24" max="27" width="4.7109375" style="1" customWidth="1"/>
    <col min="28" max="28" width="9.140625" style="143" customWidth="1"/>
    <col min="29" max="34" width="9.140625" style="143"/>
    <col min="35" max="35" width="9.140625" style="4"/>
    <col min="36" max="16384" width="9.140625" style="1"/>
  </cols>
  <sheetData>
    <row r="1" spans="1:34" ht="0.75" customHeight="1" x14ac:dyDescent="0.2">
      <c r="A1" s="269"/>
      <c r="B1" s="269"/>
      <c r="C1" s="269"/>
      <c r="D1" s="269"/>
      <c r="E1" s="269"/>
      <c r="F1" s="269"/>
      <c r="G1" s="269"/>
      <c r="H1" s="269"/>
      <c r="I1" s="269"/>
      <c r="J1" s="269"/>
      <c r="K1" s="269"/>
      <c r="L1" s="269"/>
      <c r="M1" s="269"/>
      <c r="N1" s="270"/>
      <c r="O1" s="270"/>
      <c r="P1" s="270"/>
      <c r="Q1" s="270"/>
      <c r="R1" s="270"/>
      <c r="S1" s="270"/>
      <c r="T1" s="270"/>
      <c r="U1" s="270"/>
      <c r="V1" s="270"/>
      <c r="W1" s="270"/>
      <c r="X1" s="270"/>
      <c r="Y1" s="270"/>
      <c r="Z1" s="270"/>
      <c r="AA1" s="270"/>
    </row>
    <row r="2" spans="1:34" ht="39" customHeight="1" x14ac:dyDescent="0.2">
      <c r="A2" s="212"/>
      <c r="B2" s="212"/>
      <c r="C2" s="212"/>
      <c r="D2" s="212"/>
      <c r="E2" s="212"/>
      <c r="F2" s="212"/>
      <c r="G2" s="212"/>
      <c r="H2" s="212"/>
      <c r="I2" s="212"/>
      <c r="J2" s="212"/>
      <c r="K2" s="212"/>
      <c r="L2" s="212"/>
      <c r="M2" s="212"/>
      <c r="N2" s="212"/>
      <c r="O2" s="212"/>
      <c r="P2" s="212"/>
      <c r="Q2" s="212"/>
      <c r="R2" s="212"/>
      <c r="S2" s="212"/>
      <c r="T2" s="212"/>
      <c r="U2" s="212"/>
      <c r="V2" s="212"/>
      <c r="W2" s="212"/>
      <c r="X2" s="212"/>
      <c r="Y2" s="212"/>
      <c r="Z2" s="212"/>
      <c r="AA2" s="212"/>
    </row>
    <row r="3" spans="1:34" ht="18.75" customHeight="1" x14ac:dyDescent="0.25">
      <c r="A3" s="13"/>
      <c r="B3" s="14"/>
      <c r="C3" s="94"/>
      <c r="D3" s="94"/>
      <c r="E3" s="94"/>
      <c r="F3" s="94"/>
      <c r="G3" s="94"/>
      <c r="H3" s="277" t="s">
        <v>109</v>
      </c>
      <c r="I3" s="277"/>
      <c r="J3" s="277"/>
      <c r="K3" s="277"/>
      <c r="L3" s="277"/>
      <c r="M3" s="277"/>
      <c r="N3" s="277"/>
      <c r="O3" s="277"/>
      <c r="P3" s="277"/>
      <c r="Q3" s="277"/>
      <c r="R3" s="277"/>
      <c r="S3" s="277"/>
      <c r="T3" s="277"/>
      <c r="U3" s="277"/>
      <c r="V3" s="94"/>
      <c r="W3" s="271" t="str">
        <f>'Instructions - READ &amp; DOWNLOAD'!A4:A4</f>
        <v>Revised March 23, 2021</v>
      </c>
      <c r="X3" s="271"/>
      <c r="Y3" s="271"/>
      <c r="Z3" s="271"/>
      <c r="AA3" s="271"/>
    </row>
    <row r="4" spans="1:34" s="4" customFormat="1" ht="12" customHeight="1" x14ac:dyDescent="0.25">
      <c r="A4" s="281" t="s">
        <v>189</v>
      </c>
      <c r="B4" s="282"/>
      <c r="C4" s="282"/>
      <c r="D4" s="282"/>
      <c r="E4" s="282"/>
      <c r="F4" s="282"/>
      <c r="G4" s="282"/>
      <c r="H4" s="282"/>
      <c r="I4" s="282"/>
      <c r="J4" s="282"/>
      <c r="K4" s="282"/>
      <c r="L4" s="282"/>
      <c r="M4" s="282"/>
      <c r="N4" s="282"/>
      <c r="O4" s="282"/>
      <c r="P4" s="283"/>
      <c r="Q4" s="217"/>
      <c r="R4" s="94"/>
      <c r="S4" s="94"/>
      <c r="T4" s="200"/>
      <c r="U4" s="21" t="s">
        <v>35</v>
      </c>
      <c r="V4" s="94"/>
      <c r="W4" s="94"/>
      <c r="X4" s="94"/>
      <c r="Y4" s="94"/>
      <c r="Z4" s="94"/>
      <c r="AA4" s="94"/>
      <c r="AB4" s="143"/>
      <c r="AC4" s="143"/>
      <c r="AD4" s="143"/>
      <c r="AE4" s="143"/>
      <c r="AF4" s="143"/>
      <c r="AG4" s="143"/>
      <c r="AH4" s="143"/>
    </row>
    <row r="5" spans="1:34" s="4" customFormat="1" ht="12" customHeight="1" x14ac:dyDescent="0.25">
      <c r="A5" s="284" t="s">
        <v>190</v>
      </c>
      <c r="B5" s="285"/>
      <c r="C5" s="285"/>
      <c r="D5" s="285"/>
      <c r="E5" s="285"/>
      <c r="F5" s="285"/>
      <c r="G5" s="285"/>
      <c r="H5" s="285"/>
      <c r="I5" s="285"/>
      <c r="J5" s="285"/>
      <c r="K5" s="285"/>
      <c r="L5" s="285"/>
      <c r="M5" s="285"/>
      <c r="N5" s="285"/>
      <c r="O5" s="285"/>
      <c r="P5" s="286"/>
      <c r="Q5" s="217"/>
      <c r="R5" s="94"/>
      <c r="S5" s="94"/>
      <c r="T5" s="201"/>
      <c r="U5" s="22" t="s">
        <v>29</v>
      </c>
      <c r="V5" s="95"/>
      <c r="W5" s="94"/>
      <c r="X5" s="94"/>
      <c r="Y5" s="94"/>
      <c r="Z5" s="94"/>
      <c r="AA5" s="94"/>
      <c r="AB5" s="143"/>
      <c r="AC5" s="143"/>
      <c r="AD5" s="143"/>
      <c r="AE5" s="143"/>
      <c r="AF5" s="143"/>
      <c r="AG5" s="143"/>
      <c r="AH5" s="143"/>
    </row>
    <row r="6" spans="1:34" s="4" customFormat="1" ht="4.5" customHeight="1" x14ac:dyDescent="0.2">
      <c r="A6" s="96"/>
      <c r="B6" s="96"/>
      <c r="C6" s="96"/>
      <c r="D6" s="96"/>
      <c r="E6" s="96"/>
      <c r="F6" s="96"/>
      <c r="G6" s="96"/>
      <c r="H6" s="96"/>
      <c r="I6" s="96"/>
      <c r="J6" s="96"/>
      <c r="K6" s="96"/>
      <c r="L6" s="96"/>
      <c r="M6" s="96"/>
      <c r="N6" s="96"/>
      <c r="O6" s="96"/>
      <c r="P6" s="96"/>
      <c r="Q6" s="96"/>
      <c r="R6" s="96"/>
      <c r="S6" s="96"/>
      <c r="T6" s="96"/>
      <c r="U6" s="96"/>
      <c r="V6" s="96"/>
      <c r="W6" s="96"/>
      <c r="X6" s="96"/>
      <c r="Y6" s="96"/>
      <c r="Z6" s="96"/>
      <c r="AA6" s="202"/>
      <c r="AB6" s="143"/>
      <c r="AC6" s="143"/>
      <c r="AD6" s="143"/>
      <c r="AE6" s="143"/>
      <c r="AF6" s="143"/>
      <c r="AG6" s="143"/>
      <c r="AH6" s="143"/>
    </row>
    <row r="7" spans="1:34" ht="16.5" customHeight="1" x14ac:dyDescent="0.2">
      <c r="A7" s="272" t="s">
        <v>98</v>
      </c>
      <c r="B7" s="273"/>
      <c r="C7" s="273"/>
      <c r="D7" s="273"/>
      <c r="E7" s="274"/>
      <c r="F7" s="274"/>
      <c r="G7" s="274"/>
      <c r="H7" s="274"/>
      <c r="I7" s="274"/>
      <c r="J7" s="274"/>
      <c r="K7" s="274"/>
      <c r="L7" s="274"/>
      <c r="M7" s="274"/>
      <c r="N7" s="98"/>
      <c r="O7" s="273" t="s">
        <v>17</v>
      </c>
      <c r="P7" s="273"/>
      <c r="Q7" s="273"/>
      <c r="R7" s="273"/>
      <c r="S7" s="275"/>
      <c r="T7" s="275"/>
      <c r="U7" s="275"/>
      <c r="V7" s="275"/>
      <c r="W7" s="275"/>
      <c r="X7" s="275"/>
      <c r="Y7" s="275"/>
      <c r="Z7" s="275"/>
      <c r="AA7" s="276"/>
    </row>
    <row r="8" spans="1:34" ht="16.5" customHeight="1" x14ac:dyDescent="0.2">
      <c r="A8" s="287" t="s">
        <v>48</v>
      </c>
      <c r="B8" s="288"/>
      <c r="C8" s="288"/>
      <c r="D8" s="288"/>
      <c r="E8" s="275" t="s">
        <v>180</v>
      </c>
      <c r="F8" s="275"/>
      <c r="G8" s="275"/>
      <c r="H8" s="275"/>
      <c r="I8" s="275"/>
      <c r="J8" s="275"/>
      <c r="K8" s="275"/>
      <c r="L8" s="275"/>
      <c r="M8" s="275"/>
      <c r="N8" s="213"/>
      <c r="O8" s="289" t="s">
        <v>18</v>
      </c>
      <c r="P8" s="289"/>
      <c r="Q8" s="289"/>
      <c r="R8" s="289"/>
      <c r="S8" s="278" t="s">
        <v>176</v>
      </c>
      <c r="T8" s="278"/>
      <c r="U8" s="278"/>
      <c r="V8" s="278"/>
      <c r="W8" s="278"/>
      <c r="X8" s="278"/>
      <c r="Y8" s="279" t="s">
        <v>173</v>
      </c>
      <c r="Z8" s="279"/>
      <c r="AA8" s="280"/>
    </row>
    <row r="9" spans="1:34" ht="16.5" customHeight="1" x14ac:dyDescent="0.2">
      <c r="A9" s="297" t="s">
        <v>99</v>
      </c>
      <c r="B9" s="289"/>
      <c r="C9" s="289"/>
      <c r="D9" s="289"/>
      <c r="E9" s="274"/>
      <c r="F9" s="274"/>
      <c r="G9" s="274"/>
      <c r="H9" s="274"/>
      <c r="I9" s="274"/>
      <c r="J9" s="274"/>
      <c r="K9" s="274"/>
      <c r="L9" s="274"/>
      <c r="M9" s="274"/>
      <c r="N9" s="213"/>
      <c r="O9" s="288" t="s">
        <v>31</v>
      </c>
      <c r="P9" s="288"/>
      <c r="Q9" s="288"/>
      <c r="R9" s="288"/>
      <c r="S9" s="151" t="s">
        <v>46</v>
      </c>
      <c r="T9" s="298"/>
      <c r="U9" s="298"/>
      <c r="V9" s="298"/>
      <c r="W9" s="145" t="s">
        <v>47</v>
      </c>
      <c r="X9" s="146"/>
      <c r="Y9" s="146"/>
      <c r="Z9" s="146"/>
      <c r="AA9" s="147"/>
      <c r="AB9" s="233" t="b">
        <v>0</v>
      </c>
    </row>
    <row r="10" spans="1:34" ht="16.5" customHeight="1" x14ac:dyDescent="0.2">
      <c r="A10" s="287" t="s">
        <v>100</v>
      </c>
      <c r="B10" s="288"/>
      <c r="C10" s="288"/>
      <c r="D10" s="288"/>
      <c r="E10" s="275"/>
      <c r="F10" s="275"/>
      <c r="G10" s="275"/>
      <c r="H10" s="275"/>
      <c r="I10" s="275"/>
      <c r="J10" s="275"/>
      <c r="K10" s="275"/>
      <c r="L10" s="275"/>
      <c r="M10" s="275"/>
      <c r="N10" s="213"/>
      <c r="O10" s="289" t="s">
        <v>95</v>
      </c>
      <c r="P10" s="289"/>
      <c r="Q10" s="289"/>
      <c r="R10" s="289"/>
      <c r="S10" s="274"/>
      <c r="T10" s="274"/>
      <c r="U10" s="274"/>
      <c r="V10" s="274"/>
      <c r="W10" s="274"/>
      <c r="X10" s="274"/>
      <c r="Y10" s="274"/>
      <c r="Z10" s="274"/>
      <c r="AA10" s="290"/>
      <c r="AC10" s="221" t="s">
        <v>227</v>
      </c>
      <c r="AD10" s="188"/>
      <c r="AE10" s="188"/>
      <c r="AF10" s="4"/>
      <c r="AG10" s="4"/>
      <c r="AH10" s="4"/>
    </row>
    <row r="11" spans="1:34" s="4" customFormat="1" ht="16.5" customHeight="1" x14ac:dyDescent="0.2">
      <c r="A11" s="291"/>
      <c r="B11" s="292"/>
      <c r="C11" s="292"/>
      <c r="D11" s="292"/>
      <c r="E11" s="111"/>
      <c r="F11" s="293"/>
      <c r="G11" s="293"/>
      <c r="H11" s="293"/>
      <c r="I11" s="293"/>
      <c r="J11" s="293"/>
      <c r="K11" s="293"/>
      <c r="L11" s="293"/>
      <c r="M11" s="293"/>
      <c r="N11" s="216"/>
      <c r="O11" s="294"/>
      <c r="P11" s="294"/>
      <c r="Q11" s="294"/>
      <c r="R11" s="294"/>
      <c r="S11" s="295"/>
      <c r="T11" s="295"/>
      <c r="U11" s="295"/>
      <c r="V11" s="295"/>
      <c r="W11" s="295"/>
      <c r="X11" s="295"/>
      <c r="Y11" s="295"/>
      <c r="Z11" s="295"/>
      <c r="AA11" s="296"/>
      <c r="AB11" s="143"/>
      <c r="AC11" s="188"/>
      <c r="AD11" s="188"/>
      <c r="AE11" s="188"/>
    </row>
    <row r="12" spans="1:34" ht="15" customHeight="1" x14ac:dyDescent="0.2">
      <c r="A12" s="309" t="s">
        <v>128</v>
      </c>
      <c r="B12" s="310"/>
      <c r="C12" s="310"/>
      <c r="D12" s="310"/>
      <c r="E12" s="310"/>
      <c r="F12" s="310"/>
      <c r="G12" s="310"/>
      <c r="H12" s="310"/>
      <c r="I12" s="310"/>
      <c r="J12" s="310"/>
      <c r="K12" s="310"/>
      <c r="L12" s="310"/>
      <c r="M12" s="310"/>
      <c r="N12" s="310"/>
      <c r="O12" s="311"/>
      <c r="P12" s="315" t="s">
        <v>21</v>
      </c>
      <c r="Q12" s="316"/>
      <c r="R12" s="316"/>
      <c r="S12" s="317"/>
      <c r="T12" s="315" t="s">
        <v>22</v>
      </c>
      <c r="U12" s="316"/>
      <c r="V12" s="316"/>
      <c r="W12" s="317"/>
      <c r="X12" s="315" t="s">
        <v>23</v>
      </c>
      <c r="Y12" s="316"/>
      <c r="Z12" s="316"/>
      <c r="AA12" s="317"/>
      <c r="AC12" s="188"/>
      <c r="AD12" s="188"/>
      <c r="AE12" s="188"/>
      <c r="AF12" s="4"/>
      <c r="AG12" s="4"/>
      <c r="AH12" s="4"/>
    </row>
    <row r="13" spans="1:34" ht="14.25" customHeight="1" x14ac:dyDescent="0.2">
      <c r="A13" s="312"/>
      <c r="B13" s="313"/>
      <c r="C13" s="313"/>
      <c r="D13" s="313"/>
      <c r="E13" s="313"/>
      <c r="F13" s="313"/>
      <c r="G13" s="313"/>
      <c r="H13" s="313"/>
      <c r="I13" s="313"/>
      <c r="J13" s="313"/>
      <c r="K13" s="313"/>
      <c r="L13" s="313"/>
      <c r="M13" s="313"/>
      <c r="N13" s="313"/>
      <c r="O13" s="314"/>
      <c r="P13" s="318"/>
      <c r="Q13" s="319"/>
      <c r="R13" s="319"/>
      <c r="S13" s="320"/>
      <c r="T13" s="318"/>
      <c r="U13" s="319"/>
      <c r="V13" s="319"/>
      <c r="W13" s="320"/>
      <c r="X13" s="318"/>
      <c r="Y13" s="319"/>
      <c r="Z13" s="319"/>
      <c r="AA13" s="320"/>
      <c r="AC13" s="188"/>
      <c r="AD13" s="188"/>
      <c r="AE13" s="188"/>
      <c r="AF13" s="4"/>
      <c r="AG13" s="4"/>
      <c r="AH13" s="4"/>
    </row>
    <row r="14" spans="1:34" ht="15.75" customHeight="1" x14ac:dyDescent="0.2">
      <c r="A14" s="234" t="s">
        <v>201</v>
      </c>
      <c r="B14" s="299" t="s">
        <v>30</v>
      </c>
      <c r="C14" s="299"/>
      <c r="D14" s="299"/>
      <c r="E14" s="299"/>
      <c r="F14" s="299"/>
      <c r="G14" s="299"/>
      <c r="H14" s="299"/>
      <c r="I14" s="299"/>
      <c r="J14" s="299"/>
      <c r="K14" s="299"/>
      <c r="L14" s="299"/>
      <c r="M14" s="299"/>
      <c r="N14" s="299"/>
      <c r="O14" s="300"/>
      <c r="P14" s="306">
        <f>AF34</f>
        <v>0</v>
      </c>
      <c r="Q14" s="307"/>
      <c r="R14" s="307"/>
      <c r="S14" s="308"/>
      <c r="T14" s="301">
        <f>P14/2</f>
        <v>0</v>
      </c>
      <c r="U14" s="302"/>
      <c r="V14" s="302"/>
      <c r="W14" s="303"/>
      <c r="X14" s="301">
        <f>P14</f>
        <v>0</v>
      </c>
      <c r="Y14" s="302"/>
      <c r="Z14" s="302"/>
      <c r="AA14" s="303"/>
      <c r="AC14" s="143" t="s">
        <v>267</v>
      </c>
      <c r="AD14" s="143" t="s">
        <v>266</v>
      </c>
    </row>
    <row r="15" spans="1:34" ht="15.75" customHeight="1" x14ac:dyDescent="0.2">
      <c r="A15" s="211"/>
      <c r="B15" s="321" t="s">
        <v>210</v>
      </c>
      <c r="C15" s="321"/>
      <c r="D15" s="321"/>
      <c r="E15" s="321"/>
      <c r="F15" s="321"/>
      <c r="G15" s="321"/>
      <c r="H15" s="321"/>
      <c r="I15" s="321"/>
      <c r="J15" s="321"/>
      <c r="K15" s="321"/>
      <c r="L15" s="321"/>
      <c r="M15" s="321"/>
      <c r="N15" s="321"/>
      <c r="O15" s="321"/>
      <c r="P15" s="304"/>
      <c r="Q15" s="304"/>
      <c r="R15" s="304"/>
      <c r="S15" s="304"/>
      <c r="T15" s="304"/>
      <c r="U15" s="304"/>
      <c r="V15" s="304"/>
      <c r="W15" s="304"/>
      <c r="X15" s="304"/>
      <c r="Y15" s="304"/>
      <c r="Z15" s="304"/>
      <c r="AA15" s="305"/>
      <c r="AD15" s="143" t="s">
        <v>274</v>
      </c>
    </row>
    <row r="16" spans="1:34" ht="15.75" customHeight="1" x14ac:dyDescent="0.2">
      <c r="A16" s="211"/>
      <c r="B16" s="212"/>
      <c r="C16" s="328" t="s">
        <v>5</v>
      </c>
      <c r="D16" s="328"/>
      <c r="E16" s="328"/>
      <c r="F16" s="328"/>
      <c r="G16" s="328"/>
      <c r="H16" s="209"/>
      <c r="I16" s="209"/>
      <c r="J16" s="148"/>
      <c r="K16" s="15" t="s">
        <v>25</v>
      </c>
      <c r="L16" s="57" t="s">
        <v>28</v>
      </c>
      <c r="M16" s="327"/>
      <c r="N16" s="327"/>
      <c r="O16" s="213"/>
      <c r="P16" s="301">
        <f>IF(J16&gt;0,$P$14*J16/100,M16)</f>
        <v>0</v>
      </c>
      <c r="Q16" s="302"/>
      <c r="R16" s="302"/>
      <c r="S16" s="303"/>
      <c r="T16" s="301">
        <f>P16/2</f>
        <v>0</v>
      </c>
      <c r="U16" s="302"/>
      <c r="V16" s="302"/>
      <c r="W16" s="303"/>
      <c r="X16" s="301">
        <f>P16</f>
        <v>0</v>
      </c>
      <c r="Y16" s="302"/>
      <c r="Z16" s="302"/>
      <c r="AA16" s="303"/>
      <c r="AD16" s="143" t="s">
        <v>269</v>
      </c>
    </row>
    <row r="17" spans="1:37" ht="15.75" customHeight="1" x14ac:dyDescent="0.2">
      <c r="A17" s="211"/>
      <c r="B17" s="212"/>
      <c r="C17" s="208" t="s">
        <v>19</v>
      </c>
      <c r="D17" s="209"/>
      <c r="E17" s="209"/>
      <c r="F17" s="209"/>
      <c r="G17" s="209"/>
      <c r="H17" s="209"/>
      <c r="I17" s="209"/>
      <c r="J17" s="59"/>
      <c r="K17" s="15"/>
      <c r="L17" s="209"/>
      <c r="M17" s="322"/>
      <c r="N17" s="322"/>
      <c r="O17" s="213"/>
      <c r="P17" s="323"/>
      <c r="Q17" s="323"/>
      <c r="R17" s="323"/>
      <c r="S17" s="323"/>
      <c r="T17" s="324" t="s">
        <v>34</v>
      </c>
      <c r="U17" s="324"/>
      <c r="V17" s="324"/>
      <c r="W17" s="324"/>
      <c r="X17" s="324" t="s">
        <v>34</v>
      </c>
      <c r="Y17" s="324"/>
      <c r="Z17" s="324"/>
      <c r="AA17" s="325"/>
    </row>
    <row r="18" spans="1:37" ht="15.75" customHeight="1" x14ac:dyDescent="0.2">
      <c r="A18" s="211"/>
      <c r="B18" s="212"/>
      <c r="C18" s="326"/>
      <c r="D18" s="326"/>
      <c r="E18" s="326"/>
      <c r="F18" s="326"/>
      <c r="G18" s="326"/>
      <c r="H18" s="326"/>
      <c r="I18" s="209"/>
      <c r="J18" s="148"/>
      <c r="K18" s="15" t="s">
        <v>25</v>
      </c>
      <c r="L18" s="209" t="s">
        <v>27</v>
      </c>
      <c r="M18" s="327"/>
      <c r="N18" s="327"/>
      <c r="O18" s="213"/>
      <c r="P18" s="301">
        <f>IF(J18&gt;0,$P$14*J18/100,M18)</f>
        <v>0</v>
      </c>
      <c r="Q18" s="302"/>
      <c r="R18" s="302"/>
      <c r="S18" s="303"/>
      <c r="T18" s="306"/>
      <c r="U18" s="307"/>
      <c r="V18" s="307"/>
      <c r="W18" s="308"/>
      <c r="X18" s="306"/>
      <c r="Y18" s="307"/>
      <c r="Z18" s="307"/>
      <c r="AA18" s="308"/>
    </row>
    <row r="19" spans="1:37" ht="15.75" customHeight="1" x14ac:dyDescent="0.2">
      <c r="A19" s="211"/>
      <c r="B19" s="212"/>
      <c r="C19" s="329"/>
      <c r="D19" s="329"/>
      <c r="E19" s="329"/>
      <c r="F19" s="329"/>
      <c r="G19" s="329"/>
      <c r="H19" s="329"/>
      <c r="I19" s="209"/>
      <c r="J19" s="149"/>
      <c r="K19" s="15" t="s">
        <v>25</v>
      </c>
      <c r="L19" s="209" t="s">
        <v>27</v>
      </c>
      <c r="M19" s="330"/>
      <c r="N19" s="330"/>
      <c r="O19" s="213"/>
      <c r="P19" s="301">
        <f t="shared" ref="P19:P22" si="0">IF(J19&gt;0,$P$14*J19/100,M19)</f>
        <v>0</v>
      </c>
      <c r="Q19" s="302"/>
      <c r="R19" s="302"/>
      <c r="S19" s="303"/>
      <c r="T19" s="306"/>
      <c r="U19" s="307"/>
      <c r="V19" s="307"/>
      <c r="W19" s="308"/>
      <c r="X19" s="306"/>
      <c r="Y19" s="307"/>
      <c r="Z19" s="307"/>
      <c r="AA19" s="308"/>
    </row>
    <row r="20" spans="1:37" ht="15.75" customHeight="1" x14ac:dyDescent="0.2">
      <c r="A20" s="211"/>
      <c r="B20" s="212"/>
      <c r="C20" s="329"/>
      <c r="D20" s="329"/>
      <c r="E20" s="329"/>
      <c r="F20" s="329"/>
      <c r="G20" s="329"/>
      <c r="H20" s="329"/>
      <c r="I20" s="209"/>
      <c r="J20" s="149"/>
      <c r="K20" s="15" t="s">
        <v>25</v>
      </c>
      <c r="L20" s="209" t="s">
        <v>27</v>
      </c>
      <c r="M20" s="330"/>
      <c r="N20" s="330"/>
      <c r="O20" s="213"/>
      <c r="P20" s="301">
        <f t="shared" si="0"/>
        <v>0</v>
      </c>
      <c r="Q20" s="302"/>
      <c r="R20" s="302"/>
      <c r="S20" s="303"/>
      <c r="T20" s="306"/>
      <c r="U20" s="307"/>
      <c r="V20" s="307"/>
      <c r="W20" s="308"/>
      <c r="X20" s="306"/>
      <c r="Y20" s="307"/>
      <c r="Z20" s="307"/>
      <c r="AA20" s="308"/>
    </row>
    <row r="21" spans="1:37" ht="15.75" customHeight="1" x14ac:dyDescent="0.2">
      <c r="A21" s="211"/>
      <c r="B21" s="212"/>
      <c r="C21" s="329"/>
      <c r="D21" s="329"/>
      <c r="E21" s="329"/>
      <c r="F21" s="329"/>
      <c r="G21" s="329"/>
      <c r="H21" s="329"/>
      <c r="I21" s="209"/>
      <c r="J21" s="149"/>
      <c r="K21" s="15" t="s">
        <v>25</v>
      </c>
      <c r="L21" s="209" t="s">
        <v>27</v>
      </c>
      <c r="M21" s="330"/>
      <c r="N21" s="330"/>
      <c r="O21" s="213"/>
      <c r="P21" s="301">
        <f t="shared" si="0"/>
        <v>0</v>
      </c>
      <c r="Q21" s="302"/>
      <c r="R21" s="302"/>
      <c r="S21" s="303"/>
      <c r="T21" s="306"/>
      <c r="U21" s="307"/>
      <c r="V21" s="307"/>
      <c r="W21" s="308"/>
      <c r="X21" s="306"/>
      <c r="Y21" s="307"/>
      <c r="Z21" s="307"/>
      <c r="AA21" s="308"/>
    </row>
    <row r="22" spans="1:37" ht="15.75" customHeight="1" x14ac:dyDescent="0.2">
      <c r="A22" s="214"/>
      <c r="B22" s="215"/>
      <c r="C22" s="331" t="s">
        <v>191</v>
      </c>
      <c r="D22" s="331"/>
      <c r="E22" s="331"/>
      <c r="F22" s="331"/>
      <c r="G22" s="331"/>
      <c r="H22" s="331"/>
      <c r="I22" s="25"/>
      <c r="J22" s="149"/>
      <c r="K22" s="15" t="s">
        <v>25</v>
      </c>
      <c r="L22" s="209" t="s">
        <v>27</v>
      </c>
      <c r="M22" s="332">
        <f>AH33</f>
        <v>0</v>
      </c>
      <c r="N22" s="332"/>
      <c r="O22" s="26"/>
      <c r="P22" s="301">
        <f t="shared" si="0"/>
        <v>0</v>
      </c>
      <c r="Q22" s="302"/>
      <c r="R22" s="302"/>
      <c r="S22" s="303"/>
      <c r="T22" s="306"/>
      <c r="U22" s="307"/>
      <c r="V22" s="307"/>
      <c r="W22" s="308"/>
      <c r="X22" s="306"/>
      <c r="Y22" s="307"/>
      <c r="Z22" s="307"/>
      <c r="AA22" s="308"/>
    </row>
    <row r="23" spans="1:37" ht="15.75" customHeight="1" x14ac:dyDescent="0.2">
      <c r="A23" s="234" t="s">
        <v>202</v>
      </c>
      <c r="B23" s="341" t="s">
        <v>14</v>
      </c>
      <c r="C23" s="341"/>
      <c r="D23" s="341"/>
      <c r="E23" s="341"/>
      <c r="F23" s="341"/>
      <c r="G23" s="341"/>
      <c r="H23" s="341"/>
      <c r="I23" s="341"/>
      <c r="J23" s="341"/>
      <c r="K23" s="341"/>
      <c r="L23" s="341"/>
      <c r="M23" s="341"/>
      <c r="N23" s="341"/>
      <c r="O23" s="342"/>
      <c r="P23" s="301">
        <f>SUM(P16:S22)</f>
        <v>0</v>
      </c>
      <c r="Q23" s="302"/>
      <c r="R23" s="302"/>
      <c r="S23" s="303"/>
      <c r="T23" s="301">
        <f>SUM(T16:W22)</f>
        <v>0</v>
      </c>
      <c r="U23" s="302"/>
      <c r="V23" s="302"/>
      <c r="W23" s="303"/>
      <c r="X23" s="301">
        <f>SUM(X16:AA22)</f>
        <v>0</v>
      </c>
      <c r="Y23" s="302"/>
      <c r="Z23" s="302"/>
      <c r="AA23" s="303"/>
    </row>
    <row r="24" spans="1:37" ht="4.5" customHeight="1" x14ac:dyDescent="0.2">
      <c r="A24" s="11"/>
      <c r="B24" s="60"/>
      <c r="C24" s="8"/>
      <c r="D24" s="60"/>
      <c r="E24" s="60"/>
      <c r="F24" s="213"/>
      <c r="G24" s="213"/>
      <c r="H24" s="213"/>
      <c r="I24" s="213"/>
      <c r="J24" s="213"/>
      <c r="K24" s="213"/>
      <c r="L24" s="213"/>
      <c r="M24" s="213"/>
      <c r="N24" s="213"/>
      <c r="O24" s="213"/>
      <c r="P24" s="99"/>
      <c r="Q24" s="99"/>
      <c r="R24" s="99"/>
      <c r="S24" s="99"/>
      <c r="T24" s="99"/>
      <c r="U24" s="99"/>
      <c r="V24" s="99"/>
      <c r="W24" s="99"/>
      <c r="X24" s="99"/>
      <c r="Y24" s="99"/>
      <c r="Z24" s="99"/>
      <c r="AA24" s="100"/>
    </row>
    <row r="25" spans="1:37" ht="15.75" customHeight="1" x14ac:dyDescent="0.2">
      <c r="A25" s="234" t="s">
        <v>203</v>
      </c>
      <c r="B25" s="343" t="s">
        <v>221</v>
      </c>
      <c r="C25" s="341"/>
      <c r="D25" s="341"/>
      <c r="E25" s="341"/>
      <c r="F25" s="341"/>
      <c r="G25" s="341"/>
      <c r="H25" s="341"/>
      <c r="I25" s="341"/>
      <c r="J25" s="341"/>
      <c r="K25" s="341"/>
      <c r="L25" s="341"/>
      <c r="M25" s="341"/>
      <c r="N25" s="341"/>
      <c r="O25" s="342"/>
      <c r="P25" s="344">
        <f>P14+P23</f>
        <v>0</v>
      </c>
      <c r="Q25" s="345"/>
      <c r="R25" s="345"/>
      <c r="S25" s="346"/>
      <c r="T25" s="344">
        <f>T23+T14</f>
        <v>0</v>
      </c>
      <c r="U25" s="345"/>
      <c r="V25" s="345"/>
      <c r="W25" s="346"/>
      <c r="X25" s="344">
        <f>X23+X14</f>
        <v>0</v>
      </c>
      <c r="Y25" s="345"/>
      <c r="Z25" s="345"/>
      <c r="AA25" s="346"/>
      <c r="AC25" s="222"/>
      <c r="AD25" s="222"/>
      <c r="AE25" s="222"/>
      <c r="AF25" s="222"/>
      <c r="AG25" s="222"/>
      <c r="AH25" s="222"/>
      <c r="AI25" s="223"/>
      <c r="AJ25" s="224"/>
      <c r="AK25" s="224"/>
    </row>
    <row r="26" spans="1:37" ht="15.75" customHeight="1" x14ac:dyDescent="0.2">
      <c r="A26" s="205"/>
      <c r="B26" s="391" t="s">
        <v>222</v>
      </c>
      <c r="C26" s="391"/>
      <c r="D26" s="391"/>
      <c r="E26" s="391"/>
      <c r="F26" s="391"/>
      <c r="G26" s="391"/>
      <c r="H26" s="391"/>
      <c r="I26" s="391"/>
      <c r="J26" s="391"/>
      <c r="K26" s="391"/>
      <c r="L26" s="391"/>
      <c r="M26" s="391"/>
      <c r="N26" s="391"/>
      <c r="O26" s="391"/>
      <c r="P26" s="304"/>
      <c r="Q26" s="304"/>
      <c r="R26" s="304"/>
      <c r="S26" s="304"/>
      <c r="T26" s="333"/>
      <c r="U26" s="333"/>
      <c r="V26" s="333"/>
      <c r="W26" s="333"/>
      <c r="X26" s="333"/>
      <c r="Y26" s="333"/>
      <c r="Z26" s="333"/>
      <c r="AA26" s="334"/>
      <c r="AC26" s="222"/>
      <c r="AD26" s="388" t="s">
        <v>195</v>
      </c>
      <c r="AE26" s="388"/>
      <c r="AF26" s="388"/>
      <c r="AG26" s="388"/>
      <c r="AH26" s="388"/>
      <c r="AI26" s="388"/>
      <c r="AJ26" s="388"/>
      <c r="AK26" s="224"/>
    </row>
    <row r="27" spans="1:37" ht="15.75" customHeight="1" x14ac:dyDescent="0.2">
      <c r="A27" s="205"/>
      <c r="B27" s="206"/>
      <c r="C27" s="328" t="s">
        <v>8</v>
      </c>
      <c r="D27" s="328"/>
      <c r="E27" s="328"/>
      <c r="F27" s="328"/>
      <c r="G27" s="328"/>
      <c r="H27" s="209"/>
      <c r="I27" s="213"/>
      <c r="J27" s="148"/>
      <c r="K27" s="15" t="s">
        <v>25</v>
      </c>
      <c r="L27" s="209" t="s">
        <v>27</v>
      </c>
      <c r="M27" s="327"/>
      <c r="N27" s="327"/>
      <c r="O27" s="209"/>
      <c r="P27" s="301">
        <f>IF(J27&gt;0,$P$14*J27/100,M27)</f>
        <v>0</v>
      </c>
      <c r="Q27" s="302"/>
      <c r="R27" s="302"/>
      <c r="S27" s="303"/>
      <c r="T27" s="335" t="s">
        <v>33</v>
      </c>
      <c r="U27" s="336"/>
      <c r="V27" s="336"/>
      <c r="W27" s="336"/>
      <c r="X27" s="336"/>
      <c r="Y27" s="336"/>
      <c r="Z27" s="336"/>
      <c r="AA27" s="337"/>
      <c r="AC27" s="222"/>
      <c r="AD27" s="187" t="s">
        <v>196</v>
      </c>
      <c r="AI27" s="143"/>
      <c r="AK27" s="224"/>
    </row>
    <row r="28" spans="1:37" ht="15.75" customHeight="1" x14ac:dyDescent="0.2">
      <c r="A28" s="205"/>
      <c r="B28" s="206"/>
      <c r="C28" s="328" t="s">
        <v>9</v>
      </c>
      <c r="D28" s="328"/>
      <c r="E28" s="328"/>
      <c r="F28" s="328"/>
      <c r="G28" s="328"/>
      <c r="H28" s="209"/>
      <c r="I28" s="213"/>
      <c r="J28" s="150"/>
      <c r="K28" s="15" t="s">
        <v>25</v>
      </c>
      <c r="L28" s="209" t="s">
        <v>27</v>
      </c>
      <c r="M28" s="330"/>
      <c r="N28" s="330"/>
      <c r="O28" s="209"/>
      <c r="P28" s="301">
        <f>IF(J28&gt;0,$P$14*J28/100,M28)</f>
        <v>0</v>
      </c>
      <c r="Q28" s="302"/>
      <c r="R28" s="302"/>
      <c r="S28" s="303"/>
      <c r="T28" s="338"/>
      <c r="U28" s="339"/>
      <c r="V28" s="339"/>
      <c r="W28" s="339"/>
      <c r="X28" s="339"/>
      <c r="Y28" s="339"/>
      <c r="Z28" s="339"/>
      <c r="AA28" s="340"/>
      <c r="AC28" s="222"/>
      <c r="AD28" s="218" t="s">
        <v>199</v>
      </c>
      <c r="AH28" s="385">
        <f>S7</f>
        <v>0</v>
      </c>
      <c r="AI28" s="386"/>
      <c r="AJ28" s="387"/>
      <c r="AK28" s="224"/>
    </row>
    <row r="29" spans="1:37" ht="15.75" customHeight="1" thickBot="1" x14ac:dyDescent="0.25">
      <c r="A29" s="205"/>
      <c r="B29" s="206"/>
      <c r="C29" s="208" t="s">
        <v>32</v>
      </c>
      <c r="D29" s="209"/>
      <c r="E29" s="209"/>
      <c r="F29" s="209"/>
      <c r="G29" s="209"/>
      <c r="H29" s="209"/>
      <c r="I29" s="213"/>
      <c r="J29" s="56"/>
      <c r="K29" s="213"/>
      <c r="L29" s="213"/>
      <c r="M29" s="347"/>
      <c r="N29" s="347"/>
      <c r="O29" s="213"/>
      <c r="P29" s="304"/>
      <c r="Q29" s="304"/>
      <c r="R29" s="304"/>
      <c r="S29" s="304"/>
      <c r="T29" s="324" t="s">
        <v>34</v>
      </c>
      <c r="U29" s="324"/>
      <c r="V29" s="324"/>
      <c r="W29" s="324"/>
      <c r="X29" s="324" t="s">
        <v>34</v>
      </c>
      <c r="Y29" s="324"/>
      <c r="Z29" s="324"/>
      <c r="AA29" s="325"/>
      <c r="AC29" s="222"/>
      <c r="AE29" s="232" t="s">
        <v>193</v>
      </c>
      <c r="AF29" s="188"/>
      <c r="AG29" s="4"/>
      <c r="AH29" s="4"/>
      <c r="AK29" s="224"/>
    </row>
    <row r="30" spans="1:37" ht="15.75" customHeight="1" x14ac:dyDescent="0.2">
      <c r="A30" s="205"/>
      <c r="B30" s="206"/>
      <c r="C30" s="326"/>
      <c r="D30" s="326"/>
      <c r="E30" s="326"/>
      <c r="F30" s="326"/>
      <c r="G30" s="326"/>
      <c r="H30" s="326"/>
      <c r="I30" s="209"/>
      <c r="J30" s="148"/>
      <c r="K30" s="15" t="s">
        <v>25</v>
      </c>
      <c r="L30" s="209" t="s">
        <v>27</v>
      </c>
      <c r="M30" s="327"/>
      <c r="N30" s="327"/>
      <c r="O30" s="209"/>
      <c r="P30" s="301">
        <f t="shared" ref="P30:P38" si="1">IF(J30&gt;0,$P$14*J30/100,M30)</f>
        <v>0</v>
      </c>
      <c r="Q30" s="302"/>
      <c r="R30" s="302"/>
      <c r="S30" s="303"/>
      <c r="T30" s="306"/>
      <c r="U30" s="307"/>
      <c r="V30" s="307"/>
      <c r="W30" s="308"/>
      <c r="X30" s="306"/>
      <c r="Y30" s="307"/>
      <c r="Z30" s="307"/>
      <c r="AA30" s="308"/>
      <c r="AC30" s="222"/>
      <c r="AD30" s="188"/>
      <c r="AE30" s="189"/>
      <c r="AF30" s="190" t="s">
        <v>184</v>
      </c>
      <c r="AG30" s="190" t="s">
        <v>185</v>
      </c>
      <c r="AH30" s="190" t="s">
        <v>186</v>
      </c>
      <c r="AI30" s="228"/>
      <c r="AK30" s="224"/>
    </row>
    <row r="31" spans="1:37" ht="15.75" customHeight="1" x14ac:dyDescent="0.2">
      <c r="A31" s="205"/>
      <c r="B31" s="206"/>
      <c r="C31" s="329"/>
      <c r="D31" s="329"/>
      <c r="E31" s="329"/>
      <c r="F31" s="329"/>
      <c r="G31" s="329"/>
      <c r="H31" s="329"/>
      <c r="I31" s="209"/>
      <c r="J31" s="148"/>
      <c r="K31" s="15" t="s">
        <v>25</v>
      </c>
      <c r="L31" s="209" t="s">
        <v>27</v>
      </c>
      <c r="M31" s="330"/>
      <c r="N31" s="330"/>
      <c r="O31" s="209"/>
      <c r="P31" s="301">
        <f t="shared" si="1"/>
        <v>0</v>
      </c>
      <c r="Q31" s="302"/>
      <c r="R31" s="302"/>
      <c r="S31" s="303"/>
      <c r="T31" s="306"/>
      <c r="U31" s="307"/>
      <c r="V31" s="307"/>
      <c r="W31" s="308"/>
      <c r="X31" s="306"/>
      <c r="Y31" s="307"/>
      <c r="Z31" s="307"/>
      <c r="AA31" s="308"/>
      <c r="AC31" s="222"/>
      <c r="AD31" s="188"/>
      <c r="AE31" s="191">
        <v>2</v>
      </c>
      <c r="AF31" s="225"/>
      <c r="AG31" s="192">
        <f>AF$34*AE31</f>
        <v>0</v>
      </c>
      <c r="AH31" s="192">
        <f>AF31-AG31</f>
        <v>0</v>
      </c>
      <c r="AI31" s="229"/>
      <c r="AK31" s="224"/>
    </row>
    <row r="32" spans="1:37" ht="15.75" customHeight="1" x14ac:dyDescent="0.2">
      <c r="A32" s="211"/>
      <c r="B32" s="212"/>
      <c r="C32" s="329"/>
      <c r="D32" s="329"/>
      <c r="E32" s="329"/>
      <c r="F32" s="329"/>
      <c r="G32" s="329"/>
      <c r="H32" s="329"/>
      <c r="I32" s="209"/>
      <c r="J32" s="149"/>
      <c r="K32" s="15" t="s">
        <v>25</v>
      </c>
      <c r="L32" s="209" t="s">
        <v>27</v>
      </c>
      <c r="M32" s="330"/>
      <c r="N32" s="330"/>
      <c r="O32" s="213"/>
      <c r="P32" s="301">
        <f t="shared" si="1"/>
        <v>0</v>
      </c>
      <c r="Q32" s="302"/>
      <c r="R32" s="302"/>
      <c r="S32" s="303"/>
      <c r="T32" s="306"/>
      <c r="U32" s="307"/>
      <c r="V32" s="307"/>
      <c r="W32" s="308"/>
      <c r="X32" s="306"/>
      <c r="Y32" s="307"/>
      <c r="Z32" s="307"/>
      <c r="AA32" s="308"/>
      <c r="AC32" s="222"/>
      <c r="AD32" s="188"/>
      <c r="AE32" s="191">
        <v>1.5</v>
      </c>
      <c r="AF32" s="225"/>
      <c r="AG32" s="192">
        <f>AF$34*AE32</f>
        <v>0</v>
      </c>
      <c r="AH32" s="192">
        <f>AF32-AG32</f>
        <v>0</v>
      </c>
      <c r="AI32" s="229"/>
      <c r="AK32" s="224"/>
    </row>
    <row r="33" spans="1:37" ht="15.75" customHeight="1" x14ac:dyDescent="0.2">
      <c r="A33" s="211"/>
      <c r="B33" s="212"/>
      <c r="C33" s="329"/>
      <c r="D33" s="329"/>
      <c r="E33" s="329"/>
      <c r="F33" s="329"/>
      <c r="G33" s="329"/>
      <c r="H33" s="329"/>
      <c r="I33" s="209"/>
      <c r="J33" s="150"/>
      <c r="K33" s="15" t="s">
        <v>25</v>
      </c>
      <c r="L33" s="209" t="s">
        <v>27</v>
      </c>
      <c r="M33" s="330"/>
      <c r="N33" s="330"/>
      <c r="O33" s="213"/>
      <c r="P33" s="301">
        <f t="shared" si="1"/>
        <v>0</v>
      </c>
      <c r="Q33" s="302"/>
      <c r="R33" s="302"/>
      <c r="S33" s="303"/>
      <c r="T33" s="306"/>
      <c r="U33" s="307"/>
      <c r="V33" s="307"/>
      <c r="W33" s="308"/>
      <c r="X33" s="306"/>
      <c r="Y33" s="307"/>
      <c r="Z33" s="307"/>
      <c r="AA33" s="308"/>
      <c r="AC33" s="222"/>
      <c r="AD33" s="188"/>
      <c r="AE33" s="191">
        <v>1</v>
      </c>
      <c r="AF33" s="225"/>
      <c r="AG33" s="192">
        <f>AF$34*AE33</f>
        <v>0</v>
      </c>
      <c r="AH33" s="227">
        <f>AF33-AG33</f>
        <v>0</v>
      </c>
      <c r="AI33" s="231" t="s">
        <v>192</v>
      </c>
      <c r="AK33" s="224"/>
    </row>
    <row r="34" spans="1:37" ht="15.75" customHeight="1" thickBot="1" x14ac:dyDescent="0.25">
      <c r="A34" s="205"/>
      <c r="B34" s="206"/>
      <c r="C34" s="329"/>
      <c r="D34" s="329"/>
      <c r="E34" s="329"/>
      <c r="F34" s="329"/>
      <c r="G34" s="329"/>
      <c r="H34" s="329"/>
      <c r="I34" s="209"/>
      <c r="J34" s="148"/>
      <c r="K34" s="15" t="s">
        <v>25</v>
      </c>
      <c r="L34" s="209" t="s">
        <v>27</v>
      </c>
      <c r="M34" s="330"/>
      <c r="N34" s="330"/>
      <c r="O34" s="209"/>
      <c r="P34" s="301">
        <f t="shared" si="1"/>
        <v>0</v>
      </c>
      <c r="Q34" s="302"/>
      <c r="R34" s="302"/>
      <c r="S34" s="303"/>
      <c r="T34" s="306"/>
      <c r="U34" s="307"/>
      <c r="V34" s="307"/>
      <c r="W34" s="308"/>
      <c r="X34" s="306"/>
      <c r="Y34" s="307"/>
      <c r="Z34" s="307"/>
      <c r="AA34" s="308"/>
      <c r="AC34" s="222"/>
      <c r="AD34" s="188"/>
      <c r="AE34" s="219"/>
      <c r="AF34" s="220">
        <f>AF31-AF33</f>
        <v>0</v>
      </c>
      <c r="AG34" s="226" t="s">
        <v>194</v>
      </c>
      <c r="AH34" s="193"/>
      <c r="AI34" s="230"/>
      <c r="AK34" s="224"/>
    </row>
    <row r="35" spans="1:37" ht="15.75" customHeight="1" x14ac:dyDescent="0.2">
      <c r="A35" s="205"/>
      <c r="B35" s="206"/>
      <c r="C35" s="329"/>
      <c r="D35" s="329"/>
      <c r="E35" s="329"/>
      <c r="F35" s="329"/>
      <c r="G35" s="329"/>
      <c r="H35" s="329"/>
      <c r="I35" s="25"/>
      <c r="J35" s="148"/>
      <c r="K35" s="15" t="s">
        <v>25</v>
      </c>
      <c r="L35" s="209" t="s">
        <v>27</v>
      </c>
      <c r="M35" s="330"/>
      <c r="N35" s="330"/>
      <c r="O35" s="25"/>
      <c r="P35" s="301">
        <f t="shared" si="1"/>
        <v>0</v>
      </c>
      <c r="Q35" s="302"/>
      <c r="R35" s="302"/>
      <c r="S35" s="303"/>
      <c r="T35" s="306"/>
      <c r="U35" s="307"/>
      <c r="V35" s="307"/>
      <c r="W35" s="308"/>
      <c r="X35" s="306"/>
      <c r="Y35" s="307"/>
      <c r="Z35" s="307"/>
      <c r="AA35" s="308"/>
      <c r="AC35" s="222"/>
      <c r="AD35" s="4"/>
      <c r="AF35" s="233" t="s">
        <v>198</v>
      </c>
      <c r="AK35" s="224"/>
    </row>
    <row r="36" spans="1:37" ht="15.75" customHeight="1" x14ac:dyDescent="0.2">
      <c r="A36" s="205"/>
      <c r="B36" s="206"/>
      <c r="C36" s="329"/>
      <c r="D36" s="329"/>
      <c r="E36" s="329"/>
      <c r="F36" s="329"/>
      <c r="G36" s="329"/>
      <c r="H36" s="329"/>
      <c r="I36" s="209"/>
      <c r="J36" s="148"/>
      <c r="K36" s="15" t="s">
        <v>25</v>
      </c>
      <c r="L36" s="209" t="s">
        <v>27</v>
      </c>
      <c r="M36" s="330"/>
      <c r="N36" s="330"/>
      <c r="O36" s="209"/>
      <c r="P36" s="301">
        <f t="shared" si="1"/>
        <v>0</v>
      </c>
      <c r="Q36" s="302"/>
      <c r="R36" s="302"/>
      <c r="S36" s="303"/>
      <c r="T36" s="306"/>
      <c r="U36" s="307"/>
      <c r="V36" s="307"/>
      <c r="W36" s="308"/>
      <c r="X36" s="306"/>
      <c r="Y36" s="307"/>
      <c r="Z36" s="307"/>
      <c r="AA36" s="308"/>
      <c r="AC36" s="222"/>
      <c r="AE36" s="194"/>
      <c r="AF36" s="194" t="s">
        <v>187</v>
      </c>
      <c r="AG36" s="194"/>
      <c r="AK36" s="224"/>
    </row>
    <row r="37" spans="1:37" ht="15.75" customHeight="1" x14ac:dyDescent="0.2">
      <c r="A37" s="205"/>
      <c r="B37" s="206"/>
      <c r="C37" s="329"/>
      <c r="D37" s="329"/>
      <c r="E37" s="329"/>
      <c r="F37" s="329"/>
      <c r="G37" s="329"/>
      <c r="H37" s="329"/>
      <c r="I37" s="209"/>
      <c r="J37" s="148"/>
      <c r="K37" s="15" t="s">
        <v>25</v>
      </c>
      <c r="L37" s="209" t="s">
        <v>27</v>
      </c>
      <c r="M37" s="330"/>
      <c r="N37" s="330"/>
      <c r="O37" s="209"/>
      <c r="P37" s="301">
        <f t="shared" si="1"/>
        <v>0</v>
      </c>
      <c r="Q37" s="302"/>
      <c r="R37" s="302"/>
      <c r="S37" s="303"/>
      <c r="T37" s="306"/>
      <c r="U37" s="307"/>
      <c r="V37" s="307"/>
      <c r="W37" s="308"/>
      <c r="X37" s="306"/>
      <c r="Y37" s="307"/>
      <c r="Z37" s="307"/>
      <c r="AA37" s="308"/>
      <c r="AC37" s="222"/>
      <c r="AD37" s="222"/>
      <c r="AE37" s="222"/>
      <c r="AF37" s="222"/>
      <c r="AG37" s="222"/>
      <c r="AH37" s="222"/>
      <c r="AI37" s="223"/>
      <c r="AJ37" s="224"/>
      <c r="AK37" s="224"/>
    </row>
    <row r="38" spans="1:37" ht="15.75" customHeight="1" x14ac:dyDescent="0.2">
      <c r="A38" s="203"/>
      <c r="B38" s="204"/>
      <c r="C38" s="329"/>
      <c r="D38" s="329"/>
      <c r="E38" s="329"/>
      <c r="F38" s="329"/>
      <c r="G38" s="329"/>
      <c r="H38" s="329"/>
      <c r="I38" s="25"/>
      <c r="J38" s="148"/>
      <c r="K38" s="15" t="s">
        <v>25</v>
      </c>
      <c r="L38" s="209" t="s">
        <v>27</v>
      </c>
      <c r="M38" s="330"/>
      <c r="N38" s="330"/>
      <c r="O38" s="25"/>
      <c r="P38" s="301">
        <f t="shared" si="1"/>
        <v>0</v>
      </c>
      <c r="Q38" s="302"/>
      <c r="R38" s="302"/>
      <c r="S38" s="303"/>
      <c r="T38" s="306"/>
      <c r="U38" s="307"/>
      <c r="V38" s="307"/>
      <c r="W38" s="308"/>
      <c r="X38" s="306"/>
      <c r="Y38" s="307"/>
      <c r="Z38" s="307"/>
      <c r="AA38" s="308"/>
    </row>
    <row r="39" spans="1:37" ht="15.75" customHeight="1" x14ac:dyDescent="0.2">
      <c r="A39" s="234" t="s">
        <v>204</v>
      </c>
      <c r="B39" s="341" t="s">
        <v>26</v>
      </c>
      <c r="C39" s="341"/>
      <c r="D39" s="341"/>
      <c r="E39" s="341"/>
      <c r="F39" s="341"/>
      <c r="G39" s="341"/>
      <c r="H39" s="341"/>
      <c r="I39" s="341"/>
      <c r="J39" s="341"/>
      <c r="K39" s="341"/>
      <c r="L39" s="341"/>
      <c r="M39" s="341"/>
      <c r="N39" s="341"/>
      <c r="O39" s="342"/>
      <c r="P39" s="301">
        <f>SUM(P27:S38)</f>
        <v>0</v>
      </c>
      <c r="Q39" s="302"/>
      <c r="R39" s="302"/>
      <c r="S39" s="303"/>
      <c r="T39" s="301">
        <f>SUM(T27:W38)</f>
        <v>0</v>
      </c>
      <c r="U39" s="302"/>
      <c r="V39" s="302"/>
      <c r="W39" s="303"/>
      <c r="X39" s="301">
        <f>SUM(X27:AA38)</f>
        <v>0</v>
      </c>
      <c r="Y39" s="302"/>
      <c r="Z39" s="302"/>
      <c r="AA39" s="303"/>
    </row>
    <row r="40" spans="1:37" ht="4.5" customHeight="1" x14ac:dyDescent="0.2">
      <c r="A40" s="11"/>
      <c r="B40" s="210"/>
      <c r="C40" s="12"/>
      <c r="D40" s="210"/>
      <c r="E40" s="210"/>
      <c r="F40" s="209"/>
      <c r="G40" s="209"/>
      <c r="H40" s="209"/>
      <c r="I40" s="209"/>
      <c r="J40" s="209"/>
      <c r="K40" s="209"/>
      <c r="L40" s="209"/>
      <c r="M40" s="209"/>
      <c r="N40" s="209"/>
      <c r="O40" s="209"/>
      <c r="P40" s="58"/>
      <c r="Q40" s="58"/>
      <c r="R40" s="58"/>
      <c r="S40" s="58"/>
      <c r="T40" s="58"/>
      <c r="U40" s="58"/>
      <c r="V40" s="58"/>
      <c r="W40" s="58"/>
      <c r="X40" s="58"/>
      <c r="Y40" s="58"/>
      <c r="Z40" s="58"/>
      <c r="AA40" s="101"/>
    </row>
    <row r="41" spans="1:37" ht="15.75" customHeight="1" x14ac:dyDescent="0.2">
      <c r="A41" s="234" t="s">
        <v>205</v>
      </c>
      <c r="B41" s="343" t="s">
        <v>223</v>
      </c>
      <c r="C41" s="341"/>
      <c r="D41" s="341"/>
      <c r="E41" s="341"/>
      <c r="F41" s="341"/>
      <c r="G41" s="341"/>
      <c r="H41" s="341"/>
      <c r="I41" s="341"/>
      <c r="J41" s="341"/>
      <c r="K41" s="341"/>
      <c r="L41" s="341"/>
      <c r="M41" s="341"/>
      <c r="N41" s="341"/>
      <c r="O41" s="342"/>
      <c r="P41" s="301">
        <f>P25+P39</f>
        <v>0</v>
      </c>
      <c r="Q41" s="302"/>
      <c r="R41" s="302"/>
      <c r="S41" s="303"/>
      <c r="T41" s="301">
        <f>T25+T39</f>
        <v>0</v>
      </c>
      <c r="U41" s="302"/>
      <c r="V41" s="302"/>
      <c r="W41" s="303"/>
      <c r="X41" s="301">
        <f>X25+X39</f>
        <v>0</v>
      </c>
      <c r="Y41" s="302"/>
      <c r="Z41" s="302"/>
      <c r="AA41" s="303"/>
    </row>
    <row r="42" spans="1:37" ht="4.5" customHeight="1" x14ac:dyDescent="0.2">
      <c r="A42" s="11"/>
      <c r="B42" s="210"/>
      <c r="C42" s="16"/>
      <c r="D42" s="16"/>
      <c r="E42" s="16"/>
      <c r="F42" s="209"/>
      <c r="G42" s="209"/>
      <c r="H42" s="209"/>
      <c r="I42" s="209"/>
      <c r="J42" s="209"/>
      <c r="K42" s="209"/>
      <c r="L42" s="209"/>
      <c r="M42" s="209"/>
      <c r="N42" s="209"/>
      <c r="O42" s="209"/>
      <c r="P42" s="209"/>
      <c r="Q42" s="209"/>
      <c r="R42" s="209"/>
      <c r="S42" s="209"/>
      <c r="T42" s="209"/>
      <c r="U42" s="209"/>
      <c r="V42" s="209"/>
      <c r="W42" s="209"/>
      <c r="X42" s="209"/>
      <c r="Y42" s="209"/>
      <c r="Z42" s="209"/>
      <c r="AA42" s="102"/>
    </row>
    <row r="43" spans="1:37" ht="1.5" customHeight="1" x14ac:dyDescent="0.2">
      <c r="A43" s="24"/>
      <c r="B43" s="17"/>
      <c r="C43" s="18"/>
      <c r="D43" s="18"/>
      <c r="E43" s="18"/>
      <c r="F43" s="19"/>
      <c r="G43" s="19"/>
      <c r="H43" s="19"/>
      <c r="I43" s="19"/>
      <c r="J43" s="19"/>
      <c r="K43" s="19"/>
      <c r="L43" s="19"/>
      <c r="M43" s="19"/>
      <c r="N43" s="19"/>
      <c r="O43" s="19"/>
      <c r="P43" s="19"/>
      <c r="Q43" s="19"/>
      <c r="R43" s="19"/>
      <c r="S43" s="19"/>
      <c r="T43" s="19"/>
      <c r="U43" s="19"/>
      <c r="V43" s="19"/>
      <c r="W43" s="19"/>
      <c r="X43" s="19"/>
      <c r="Y43" s="19"/>
      <c r="Z43" s="19"/>
      <c r="AA43" s="103"/>
    </row>
    <row r="44" spans="1:37" ht="14.25" customHeight="1" x14ac:dyDescent="0.2">
      <c r="A44" s="235" t="s">
        <v>206</v>
      </c>
      <c r="B44" s="389" t="s">
        <v>211</v>
      </c>
      <c r="C44" s="389"/>
      <c r="D44" s="389"/>
      <c r="E44" s="389"/>
      <c r="F44" s="389"/>
      <c r="G44" s="389"/>
      <c r="H44" s="389"/>
      <c r="I44" s="389"/>
      <c r="J44" s="389"/>
      <c r="K44" s="389"/>
      <c r="L44" s="389"/>
      <c r="M44" s="390">
        <v>15</v>
      </c>
      <c r="N44" s="390"/>
      <c r="O44" s="238" t="s">
        <v>25</v>
      </c>
      <c r="P44" s="350">
        <f>P41*M44/100</f>
        <v>0</v>
      </c>
      <c r="Q44" s="351"/>
      <c r="R44" s="351"/>
      <c r="S44" s="352"/>
      <c r="T44" s="353" t="s">
        <v>33</v>
      </c>
      <c r="U44" s="354"/>
      <c r="V44" s="354"/>
      <c r="W44" s="354"/>
      <c r="X44" s="354"/>
      <c r="Y44" s="354"/>
      <c r="Z44" s="354"/>
      <c r="AA44" s="355"/>
    </row>
    <row r="45" spans="1:37" ht="15.75" customHeight="1" x14ac:dyDescent="0.2">
      <c r="A45" s="205"/>
      <c r="B45" s="240" t="s">
        <v>219</v>
      </c>
      <c r="C45" s="8"/>
      <c r="D45" s="60"/>
      <c r="E45" s="60"/>
      <c r="F45" s="213"/>
      <c r="G45" s="213"/>
      <c r="H45" s="213"/>
      <c r="I45" s="213"/>
      <c r="J45" s="213"/>
      <c r="K45" s="213"/>
      <c r="L45" s="213"/>
      <c r="M45" s="213"/>
      <c r="N45" s="213"/>
      <c r="O45" s="213"/>
      <c r="P45" s="304"/>
      <c r="Q45" s="304"/>
      <c r="R45" s="304"/>
      <c r="S45" s="304"/>
      <c r="T45" s="304"/>
      <c r="U45" s="304"/>
      <c r="V45" s="304"/>
      <c r="W45" s="304"/>
      <c r="X45" s="304"/>
      <c r="Y45" s="304"/>
      <c r="Z45" s="304"/>
      <c r="AA45" s="305"/>
    </row>
    <row r="46" spans="1:37" ht="15.75" customHeight="1" x14ac:dyDescent="0.2">
      <c r="A46" s="205"/>
      <c r="B46" s="206"/>
      <c r="C46" s="348" t="s">
        <v>224</v>
      </c>
      <c r="D46" s="348"/>
      <c r="E46" s="348"/>
      <c r="F46" s="348"/>
      <c r="G46" s="348"/>
      <c r="H46" s="348"/>
      <c r="I46" s="348"/>
      <c r="J46" s="152">
        <v>7.7</v>
      </c>
      <c r="K46" s="15" t="s">
        <v>25</v>
      </c>
      <c r="L46" s="349"/>
      <c r="M46" s="349"/>
      <c r="N46" s="349"/>
      <c r="O46" s="104"/>
      <c r="P46" s="301">
        <f>$P$25*J46/100</f>
        <v>0</v>
      </c>
      <c r="Q46" s="302"/>
      <c r="R46" s="302"/>
      <c r="S46" s="303"/>
      <c r="T46" s="301">
        <f>P46*0.5</f>
        <v>0</v>
      </c>
      <c r="U46" s="302"/>
      <c r="V46" s="302"/>
      <c r="W46" s="303"/>
      <c r="X46" s="301">
        <f>P46</f>
        <v>0</v>
      </c>
      <c r="Y46" s="302"/>
      <c r="Z46" s="302"/>
      <c r="AA46" s="303"/>
    </row>
    <row r="47" spans="1:37" ht="15.75" customHeight="1" x14ac:dyDescent="0.2">
      <c r="A47" s="205"/>
      <c r="B47" s="206"/>
      <c r="C47" s="348" t="s">
        <v>212</v>
      </c>
      <c r="D47" s="348"/>
      <c r="E47" s="348"/>
      <c r="F47" s="348"/>
      <c r="G47" s="348"/>
      <c r="H47" s="348"/>
      <c r="I47" s="348"/>
      <c r="J47" s="152">
        <v>0.8</v>
      </c>
      <c r="K47" s="15" t="s">
        <v>25</v>
      </c>
      <c r="L47" s="358" t="s">
        <v>66</v>
      </c>
      <c r="M47" s="358"/>
      <c r="N47" s="358"/>
      <c r="O47" s="359"/>
      <c r="P47" s="301">
        <f t="shared" ref="P47:P52" si="2">$P$25*J47/100</f>
        <v>0</v>
      </c>
      <c r="Q47" s="302"/>
      <c r="R47" s="302"/>
      <c r="S47" s="303"/>
      <c r="T47" s="301">
        <f>P47*0.5</f>
        <v>0</v>
      </c>
      <c r="U47" s="302"/>
      <c r="V47" s="302"/>
      <c r="W47" s="303"/>
      <c r="X47" s="301">
        <f>P47</f>
        <v>0</v>
      </c>
      <c r="Y47" s="302"/>
      <c r="Z47" s="302"/>
      <c r="AA47" s="303"/>
    </row>
    <row r="48" spans="1:37" ht="15.75" customHeight="1" x14ac:dyDescent="0.2">
      <c r="A48" s="205"/>
      <c r="B48" s="206"/>
      <c r="C48" s="348" t="s">
        <v>213</v>
      </c>
      <c r="D48" s="348"/>
      <c r="E48" s="348"/>
      <c r="F48" s="348"/>
      <c r="G48" s="348"/>
      <c r="H48" s="348"/>
      <c r="I48" s="348"/>
      <c r="J48" s="153">
        <f>IF(P25=0, 0, ('SUTA Calculator'!D16/'LABOR RATE - Journeyman'!P25)*100)</f>
        <v>0</v>
      </c>
      <c r="K48" s="15" t="s">
        <v>25</v>
      </c>
      <c r="L48" s="356" t="s">
        <v>144</v>
      </c>
      <c r="M48" s="356"/>
      <c r="N48" s="356"/>
      <c r="O48" s="357"/>
      <c r="P48" s="301">
        <f t="shared" si="2"/>
        <v>0</v>
      </c>
      <c r="Q48" s="302"/>
      <c r="R48" s="302"/>
      <c r="S48" s="303"/>
      <c r="T48" s="301">
        <f>P48*0.5</f>
        <v>0</v>
      </c>
      <c r="U48" s="302"/>
      <c r="V48" s="302"/>
      <c r="W48" s="303"/>
      <c r="X48" s="301">
        <f>P48</f>
        <v>0</v>
      </c>
      <c r="Y48" s="302"/>
      <c r="Z48" s="302"/>
      <c r="AA48" s="303"/>
    </row>
    <row r="49" spans="1:27" ht="15.75" customHeight="1" x14ac:dyDescent="0.2">
      <c r="A49" s="205"/>
      <c r="B49" s="206"/>
      <c r="C49" s="348" t="s">
        <v>225</v>
      </c>
      <c r="D49" s="348"/>
      <c r="E49" s="348"/>
      <c r="F49" s="348"/>
      <c r="G49" s="348"/>
      <c r="H49" s="348"/>
      <c r="I49" s="348"/>
      <c r="J49" s="153">
        <f>'Workers'' Comp Calculator'!D13*100</f>
        <v>0</v>
      </c>
      <c r="K49" s="15" t="s">
        <v>25</v>
      </c>
      <c r="L49" s="358" t="s">
        <v>111</v>
      </c>
      <c r="M49" s="358"/>
      <c r="N49" s="358"/>
      <c r="O49" s="359"/>
      <c r="P49" s="301" t="str">
        <f>IF('Workers'' Comp Calculator'!D13=0," ",$P$25*J49/100)</f>
        <v xml:space="preserve"> </v>
      </c>
      <c r="Q49" s="302"/>
      <c r="R49" s="302"/>
      <c r="S49" s="303"/>
      <c r="T49" s="360" t="s">
        <v>33</v>
      </c>
      <c r="U49" s="361"/>
      <c r="V49" s="361"/>
      <c r="W49" s="361"/>
      <c r="X49" s="361"/>
      <c r="Y49" s="361"/>
      <c r="Z49" s="361"/>
      <c r="AA49" s="362"/>
    </row>
    <row r="50" spans="1:27" ht="15.75" customHeight="1" x14ac:dyDescent="0.2">
      <c r="A50" s="205"/>
      <c r="B50" s="206"/>
      <c r="C50" s="348" t="s">
        <v>226</v>
      </c>
      <c r="D50" s="348"/>
      <c r="E50" s="348"/>
      <c r="F50" s="348"/>
      <c r="G50" s="348"/>
      <c r="H50" s="348"/>
      <c r="I50" s="348"/>
      <c r="J50" s="152">
        <v>1</v>
      </c>
      <c r="K50" s="15" t="s">
        <v>25</v>
      </c>
      <c r="L50" s="210"/>
      <c r="M50" s="369"/>
      <c r="N50" s="369"/>
      <c r="O50" s="209"/>
      <c r="P50" s="301">
        <f t="shared" si="2"/>
        <v>0</v>
      </c>
      <c r="Q50" s="302"/>
      <c r="R50" s="302"/>
      <c r="S50" s="303"/>
      <c r="T50" s="363"/>
      <c r="U50" s="364"/>
      <c r="V50" s="364"/>
      <c r="W50" s="364"/>
      <c r="X50" s="364"/>
      <c r="Y50" s="364"/>
      <c r="Z50" s="364"/>
      <c r="AA50" s="365"/>
    </row>
    <row r="51" spans="1:27" ht="15.75" customHeight="1" x14ac:dyDescent="0.2">
      <c r="A51" s="205"/>
      <c r="B51" s="206"/>
      <c r="C51" s="348" t="s">
        <v>216</v>
      </c>
      <c r="D51" s="348"/>
      <c r="E51" s="348"/>
      <c r="F51" s="348"/>
      <c r="G51" s="348"/>
      <c r="H51" s="348"/>
      <c r="I51" s="348"/>
      <c r="J51" s="152">
        <v>1</v>
      </c>
      <c r="K51" s="15" t="s">
        <v>25</v>
      </c>
      <c r="L51" s="210"/>
      <c r="M51" s="369"/>
      <c r="N51" s="369"/>
      <c r="O51" s="209"/>
      <c r="P51" s="301">
        <f t="shared" si="2"/>
        <v>0</v>
      </c>
      <c r="Q51" s="302"/>
      <c r="R51" s="302"/>
      <c r="S51" s="303"/>
      <c r="T51" s="363"/>
      <c r="U51" s="364"/>
      <c r="V51" s="364"/>
      <c r="W51" s="364"/>
      <c r="X51" s="364"/>
      <c r="Y51" s="364"/>
      <c r="Z51" s="364"/>
      <c r="AA51" s="365"/>
    </row>
    <row r="52" spans="1:27" ht="15.75" customHeight="1" x14ac:dyDescent="0.2">
      <c r="A52" s="205"/>
      <c r="B52" s="206"/>
      <c r="C52" s="348" t="s">
        <v>217</v>
      </c>
      <c r="D52" s="348"/>
      <c r="E52" s="348"/>
      <c r="F52" s="348"/>
      <c r="G52" s="348"/>
      <c r="H52" s="348"/>
      <c r="I52" s="348"/>
      <c r="J52" s="152">
        <v>3</v>
      </c>
      <c r="K52" s="15" t="s">
        <v>25</v>
      </c>
      <c r="L52" s="210"/>
      <c r="M52" s="369"/>
      <c r="N52" s="369"/>
      <c r="O52" s="209"/>
      <c r="P52" s="301">
        <f t="shared" si="2"/>
        <v>0</v>
      </c>
      <c r="Q52" s="302"/>
      <c r="R52" s="302"/>
      <c r="S52" s="303"/>
      <c r="T52" s="366"/>
      <c r="U52" s="367"/>
      <c r="V52" s="367"/>
      <c r="W52" s="367"/>
      <c r="X52" s="367"/>
      <c r="Y52" s="367"/>
      <c r="Z52" s="367"/>
      <c r="AA52" s="368"/>
    </row>
    <row r="53" spans="1:27" ht="15.75" customHeight="1" x14ac:dyDescent="0.2">
      <c r="A53" s="205"/>
      <c r="B53" s="206"/>
      <c r="C53" s="371" t="s">
        <v>218</v>
      </c>
      <c r="D53" s="371"/>
      <c r="E53" s="371"/>
      <c r="F53" s="371"/>
      <c r="G53" s="371"/>
      <c r="H53" s="371"/>
      <c r="I53" s="371"/>
      <c r="J53" s="58"/>
      <c r="K53" s="209"/>
      <c r="L53" s="209"/>
      <c r="M53" s="328"/>
      <c r="N53" s="328"/>
      <c r="O53" s="209"/>
      <c r="P53" s="372"/>
      <c r="Q53" s="372"/>
      <c r="R53" s="372"/>
      <c r="S53" s="372"/>
      <c r="T53" s="333"/>
      <c r="U53" s="333"/>
      <c r="V53" s="333"/>
      <c r="W53" s="333"/>
      <c r="X53" s="333"/>
      <c r="Y53" s="333"/>
      <c r="Z53" s="333"/>
      <c r="AA53" s="334"/>
    </row>
    <row r="54" spans="1:27" ht="15.75" customHeight="1" x14ac:dyDescent="0.2">
      <c r="A54" s="205"/>
      <c r="B54" s="206"/>
      <c r="C54" s="326"/>
      <c r="D54" s="326"/>
      <c r="E54" s="326"/>
      <c r="F54" s="326"/>
      <c r="G54" s="326"/>
      <c r="H54" s="326"/>
      <c r="I54" s="209"/>
      <c r="J54" s="148"/>
      <c r="K54" s="15" t="s">
        <v>25</v>
      </c>
      <c r="L54" s="209" t="s">
        <v>27</v>
      </c>
      <c r="M54" s="370"/>
      <c r="N54" s="370"/>
      <c r="O54" s="209"/>
      <c r="P54" s="301">
        <f>IF(J54&gt;0,$P$25*J54/100,M54)</f>
        <v>0</v>
      </c>
      <c r="Q54" s="302"/>
      <c r="R54" s="302"/>
      <c r="S54" s="303"/>
      <c r="T54" s="306"/>
      <c r="U54" s="307"/>
      <c r="V54" s="307"/>
      <c r="W54" s="308"/>
      <c r="X54" s="306"/>
      <c r="Y54" s="307"/>
      <c r="Z54" s="307"/>
      <c r="AA54" s="308"/>
    </row>
    <row r="55" spans="1:27" ht="15.75" customHeight="1" x14ac:dyDescent="0.2">
      <c r="A55" s="205"/>
      <c r="B55" s="206"/>
      <c r="C55" s="329"/>
      <c r="D55" s="329"/>
      <c r="E55" s="329"/>
      <c r="F55" s="329"/>
      <c r="G55" s="329"/>
      <c r="H55" s="329"/>
      <c r="I55" s="209"/>
      <c r="J55" s="148"/>
      <c r="K55" s="15" t="s">
        <v>25</v>
      </c>
      <c r="L55" s="209" t="s">
        <v>27</v>
      </c>
      <c r="M55" s="373"/>
      <c r="N55" s="373"/>
      <c r="O55" s="209"/>
      <c r="P55" s="301">
        <f t="shared" ref="P55:P63" si="3">IF(J55&gt;0,$P$25*J55/100,M55)</f>
        <v>0</v>
      </c>
      <c r="Q55" s="302"/>
      <c r="R55" s="302"/>
      <c r="S55" s="303"/>
      <c r="T55" s="306"/>
      <c r="U55" s="307"/>
      <c r="V55" s="307"/>
      <c r="W55" s="308"/>
      <c r="X55" s="306"/>
      <c r="Y55" s="307"/>
      <c r="Z55" s="307"/>
      <c r="AA55" s="308"/>
    </row>
    <row r="56" spans="1:27" ht="15.75" customHeight="1" x14ac:dyDescent="0.2">
      <c r="A56" s="205"/>
      <c r="B56" s="206"/>
      <c r="C56" s="329"/>
      <c r="D56" s="329"/>
      <c r="E56" s="329"/>
      <c r="F56" s="329"/>
      <c r="G56" s="329"/>
      <c r="H56" s="329"/>
      <c r="I56" s="209"/>
      <c r="J56" s="148"/>
      <c r="K56" s="15" t="s">
        <v>25</v>
      </c>
      <c r="L56" s="209" t="s">
        <v>27</v>
      </c>
      <c r="M56" s="373"/>
      <c r="N56" s="373"/>
      <c r="O56" s="209"/>
      <c r="P56" s="301">
        <f t="shared" si="3"/>
        <v>0</v>
      </c>
      <c r="Q56" s="302"/>
      <c r="R56" s="302"/>
      <c r="S56" s="303"/>
      <c r="T56" s="306"/>
      <c r="U56" s="307"/>
      <c r="V56" s="307"/>
      <c r="W56" s="308"/>
      <c r="X56" s="306"/>
      <c r="Y56" s="307"/>
      <c r="Z56" s="307"/>
      <c r="AA56" s="308"/>
    </row>
    <row r="57" spans="1:27" ht="15.75" customHeight="1" x14ac:dyDescent="0.2">
      <c r="A57" s="205"/>
      <c r="B57" s="206"/>
      <c r="C57" s="329"/>
      <c r="D57" s="329"/>
      <c r="E57" s="329"/>
      <c r="F57" s="329"/>
      <c r="G57" s="329"/>
      <c r="H57" s="329"/>
      <c r="I57" s="209"/>
      <c r="J57" s="148"/>
      <c r="K57" s="15" t="s">
        <v>25</v>
      </c>
      <c r="L57" s="209" t="s">
        <v>27</v>
      </c>
      <c r="M57" s="373"/>
      <c r="N57" s="373"/>
      <c r="O57" s="209"/>
      <c r="P57" s="301">
        <f t="shared" si="3"/>
        <v>0</v>
      </c>
      <c r="Q57" s="302"/>
      <c r="R57" s="302"/>
      <c r="S57" s="303"/>
      <c r="T57" s="306"/>
      <c r="U57" s="307"/>
      <c r="V57" s="307"/>
      <c r="W57" s="308"/>
      <c r="X57" s="306"/>
      <c r="Y57" s="307"/>
      <c r="Z57" s="307"/>
      <c r="AA57" s="308"/>
    </row>
    <row r="58" spans="1:27" ht="15.75" customHeight="1" x14ac:dyDescent="0.2">
      <c r="A58" s="205"/>
      <c r="B58" s="206"/>
      <c r="C58" s="329"/>
      <c r="D58" s="329"/>
      <c r="E58" s="329"/>
      <c r="F58" s="329"/>
      <c r="G58" s="329"/>
      <c r="H58" s="329"/>
      <c r="I58" s="209"/>
      <c r="J58" s="148"/>
      <c r="K58" s="15" t="s">
        <v>25</v>
      </c>
      <c r="L58" s="209" t="s">
        <v>27</v>
      </c>
      <c r="M58" s="373"/>
      <c r="N58" s="373"/>
      <c r="O58" s="209"/>
      <c r="P58" s="301">
        <f t="shared" si="3"/>
        <v>0</v>
      </c>
      <c r="Q58" s="302"/>
      <c r="R58" s="302"/>
      <c r="S58" s="303"/>
      <c r="T58" s="306"/>
      <c r="U58" s="307"/>
      <c r="V58" s="307"/>
      <c r="W58" s="308"/>
      <c r="X58" s="306"/>
      <c r="Y58" s="307"/>
      <c r="Z58" s="307"/>
      <c r="AA58" s="308"/>
    </row>
    <row r="59" spans="1:27" ht="15.75" customHeight="1" x14ac:dyDescent="0.2">
      <c r="A59" s="205"/>
      <c r="B59" s="206"/>
      <c r="C59" s="329"/>
      <c r="D59" s="329"/>
      <c r="E59" s="329"/>
      <c r="F59" s="329"/>
      <c r="G59" s="329"/>
      <c r="H59" s="329"/>
      <c r="I59" s="209"/>
      <c r="J59" s="148"/>
      <c r="K59" s="15" t="s">
        <v>25</v>
      </c>
      <c r="L59" s="209" t="s">
        <v>27</v>
      </c>
      <c r="M59" s="373"/>
      <c r="N59" s="373"/>
      <c r="O59" s="209"/>
      <c r="P59" s="301">
        <f t="shared" si="3"/>
        <v>0</v>
      </c>
      <c r="Q59" s="302"/>
      <c r="R59" s="302"/>
      <c r="S59" s="303"/>
      <c r="T59" s="306"/>
      <c r="U59" s="307"/>
      <c r="V59" s="307"/>
      <c r="W59" s="308"/>
      <c r="X59" s="306"/>
      <c r="Y59" s="307"/>
      <c r="Z59" s="307"/>
      <c r="AA59" s="308"/>
    </row>
    <row r="60" spans="1:27" ht="15.75" customHeight="1" x14ac:dyDescent="0.2">
      <c r="A60" s="205"/>
      <c r="B60" s="206"/>
      <c r="C60" s="329"/>
      <c r="D60" s="329"/>
      <c r="E60" s="329"/>
      <c r="F60" s="329"/>
      <c r="G60" s="329"/>
      <c r="H60" s="329"/>
      <c r="I60" s="209"/>
      <c r="J60" s="148"/>
      <c r="K60" s="15" t="s">
        <v>25</v>
      </c>
      <c r="L60" s="209" t="s">
        <v>27</v>
      </c>
      <c r="M60" s="373"/>
      <c r="N60" s="373"/>
      <c r="O60" s="209"/>
      <c r="P60" s="301">
        <f t="shared" si="3"/>
        <v>0</v>
      </c>
      <c r="Q60" s="302"/>
      <c r="R60" s="302"/>
      <c r="S60" s="303"/>
      <c r="T60" s="306"/>
      <c r="U60" s="307"/>
      <c r="V60" s="307"/>
      <c r="W60" s="308"/>
      <c r="X60" s="306"/>
      <c r="Y60" s="307"/>
      <c r="Z60" s="307"/>
      <c r="AA60" s="308"/>
    </row>
    <row r="61" spans="1:27" ht="15.75" customHeight="1" x14ac:dyDescent="0.2">
      <c r="A61" s="205"/>
      <c r="B61" s="206"/>
      <c r="C61" s="329"/>
      <c r="D61" s="329"/>
      <c r="E61" s="329"/>
      <c r="F61" s="329"/>
      <c r="G61" s="329"/>
      <c r="H61" s="329"/>
      <c r="I61" s="209"/>
      <c r="J61" s="148"/>
      <c r="K61" s="15" t="s">
        <v>25</v>
      </c>
      <c r="L61" s="209" t="s">
        <v>27</v>
      </c>
      <c r="M61" s="373"/>
      <c r="N61" s="373"/>
      <c r="O61" s="209"/>
      <c r="P61" s="301">
        <f t="shared" si="3"/>
        <v>0</v>
      </c>
      <c r="Q61" s="302"/>
      <c r="R61" s="302"/>
      <c r="S61" s="303"/>
      <c r="T61" s="306"/>
      <c r="U61" s="307"/>
      <c r="V61" s="307"/>
      <c r="W61" s="308"/>
      <c r="X61" s="306"/>
      <c r="Y61" s="307"/>
      <c r="Z61" s="307"/>
      <c r="AA61" s="308"/>
    </row>
    <row r="62" spans="1:27" ht="15.75" customHeight="1" x14ac:dyDescent="0.2">
      <c r="A62" s="205"/>
      <c r="B62" s="206"/>
      <c r="C62" s="329"/>
      <c r="D62" s="329"/>
      <c r="E62" s="329"/>
      <c r="F62" s="329"/>
      <c r="G62" s="329"/>
      <c r="H62" s="329"/>
      <c r="I62" s="209"/>
      <c r="J62" s="148"/>
      <c r="K62" s="15" t="s">
        <v>25</v>
      </c>
      <c r="L62" s="209" t="s">
        <v>27</v>
      </c>
      <c r="M62" s="373"/>
      <c r="N62" s="373"/>
      <c r="O62" s="209"/>
      <c r="P62" s="301">
        <f t="shared" si="3"/>
        <v>0</v>
      </c>
      <c r="Q62" s="302"/>
      <c r="R62" s="302"/>
      <c r="S62" s="303"/>
      <c r="T62" s="306"/>
      <c r="U62" s="307"/>
      <c r="V62" s="307"/>
      <c r="W62" s="308"/>
      <c r="X62" s="306"/>
      <c r="Y62" s="307"/>
      <c r="Z62" s="307"/>
      <c r="AA62" s="308"/>
    </row>
    <row r="63" spans="1:27" ht="15.75" customHeight="1" x14ac:dyDescent="0.2">
      <c r="A63" s="203"/>
      <c r="B63" s="204"/>
      <c r="C63" s="329"/>
      <c r="D63" s="329"/>
      <c r="E63" s="329"/>
      <c r="F63" s="329"/>
      <c r="G63" s="329"/>
      <c r="H63" s="329"/>
      <c r="I63" s="209"/>
      <c r="J63" s="148"/>
      <c r="K63" s="15" t="s">
        <v>25</v>
      </c>
      <c r="L63" s="20" t="s">
        <v>27</v>
      </c>
      <c r="M63" s="373"/>
      <c r="N63" s="373"/>
      <c r="O63" s="209"/>
      <c r="P63" s="301">
        <f t="shared" si="3"/>
        <v>0</v>
      </c>
      <c r="Q63" s="302"/>
      <c r="R63" s="302"/>
      <c r="S63" s="303"/>
      <c r="T63" s="306"/>
      <c r="U63" s="307"/>
      <c r="V63" s="307"/>
      <c r="W63" s="308"/>
      <c r="X63" s="306"/>
      <c r="Y63" s="307"/>
      <c r="Z63" s="307"/>
      <c r="AA63" s="308"/>
    </row>
    <row r="64" spans="1:27" ht="15.75" customHeight="1" x14ac:dyDescent="0.2">
      <c r="A64" s="234" t="s">
        <v>207</v>
      </c>
      <c r="B64" s="299" t="s">
        <v>36</v>
      </c>
      <c r="C64" s="299"/>
      <c r="D64" s="299"/>
      <c r="E64" s="299"/>
      <c r="F64" s="299"/>
      <c r="G64" s="299"/>
      <c r="H64" s="299"/>
      <c r="I64" s="299"/>
      <c r="J64" s="299"/>
      <c r="K64" s="299"/>
      <c r="L64" s="299"/>
      <c r="M64" s="299"/>
      <c r="N64" s="299"/>
      <c r="O64" s="300"/>
      <c r="P64" s="301">
        <f>SUM(P46:S63)</f>
        <v>0</v>
      </c>
      <c r="Q64" s="302"/>
      <c r="R64" s="302"/>
      <c r="S64" s="303"/>
      <c r="T64" s="301">
        <f>SUM(T46:W63)</f>
        <v>0</v>
      </c>
      <c r="U64" s="302"/>
      <c r="V64" s="302"/>
      <c r="W64" s="303"/>
      <c r="X64" s="301">
        <f>SUM(X46:AA63)</f>
        <v>0</v>
      </c>
      <c r="Y64" s="302"/>
      <c r="Z64" s="302"/>
      <c r="AA64" s="303"/>
    </row>
    <row r="65" spans="1:37" ht="4.5" customHeight="1" x14ac:dyDescent="0.2">
      <c r="A65" s="9"/>
      <c r="B65" s="207"/>
      <c r="C65" s="207"/>
      <c r="D65" s="207"/>
      <c r="E65" s="207"/>
      <c r="F65" s="207"/>
      <c r="G65" s="207"/>
      <c r="H65" s="207"/>
      <c r="I65" s="207"/>
      <c r="J65" s="207"/>
      <c r="K65" s="207"/>
      <c r="L65" s="207"/>
      <c r="M65" s="207"/>
      <c r="N65" s="207"/>
      <c r="O65" s="10"/>
      <c r="P65" s="105"/>
      <c r="Q65" s="105"/>
      <c r="R65" s="105"/>
      <c r="S65" s="105"/>
      <c r="T65" s="105"/>
      <c r="U65" s="105"/>
      <c r="V65" s="105"/>
      <c r="W65" s="105"/>
      <c r="X65" s="105"/>
      <c r="Y65" s="105"/>
      <c r="Z65" s="105"/>
      <c r="AA65" s="106"/>
    </row>
    <row r="66" spans="1:37" ht="15" customHeight="1" x14ac:dyDescent="0.2">
      <c r="A66" s="236" t="s">
        <v>208</v>
      </c>
      <c r="B66" s="377" t="s">
        <v>42</v>
      </c>
      <c r="C66" s="377"/>
      <c r="D66" s="377"/>
      <c r="E66" s="377"/>
      <c r="F66" s="377"/>
      <c r="G66" s="377"/>
      <c r="H66" s="377"/>
      <c r="I66" s="377"/>
      <c r="J66" s="377"/>
      <c r="K66" s="377"/>
      <c r="L66" s="377"/>
      <c r="M66" s="377"/>
      <c r="N66" s="377"/>
      <c r="O66" s="378"/>
      <c r="P66" s="379"/>
      <c r="Q66" s="380"/>
      <c r="R66" s="380"/>
      <c r="S66" s="381"/>
      <c r="T66" s="301">
        <f>T41+T64</f>
        <v>0</v>
      </c>
      <c r="U66" s="302"/>
      <c r="V66" s="302"/>
      <c r="W66" s="303"/>
      <c r="X66" s="301">
        <f>X41+X64</f>
        <v>0</v>
      </c>
      <c r="Y66" s="302"/>
      <c r="Z66" s="302"/>
      <c r="AA66" s="303"/>
    </row>
    <row r="67" spans="1:37" ht="3.75" customHeight="1" x14ac:dyDescent="0.2">
      <c r="A67" s="61"/>
      <c r="B67" s="37"/>
      <c r="C67" s="10"/>
      <c r="D67" s="10"/>
      <c r="E67" s="10"/>
      <c r="F67" s="10"/>
      <c r="G67" s="10"/>
      <c r="H67" s="10"/>
      <c r="I67" s="10"/>
      <c r="J67" s="10"/>
      <c r="K67" s="10"/>
      <c r="L67" s="10"/>
      <c r="M67" s="10"/>
      <c r="N67" s="10"/>
      <c r="O67" s="10"/>
      <c r="P67" s="107"/>
      <c r="Q67" s="107"/>
      <c r="R67" s="107"/>
      <c r="S67" s="107"/>
      <c r="T67" s="107"/>
      <c r="U67" s="107"/>
      <c r="V67" s="107"/>
      <c r="W67" s="107"/>
      <c r="X67" s="107"/>
      <c r="Y67" s="107"/>
      <c r="Z67" s="107"/>
      <c r="AA67" s="108"/>
      <c r="AJ67" s="3"/>
      <c r="AK67" s="3"/>
    </row>
    <row r="68" spans="1:37" s="3" customFormat="1" ht="17.25" customHeight="1" x14ac:dyDescent="0.2">
      <c r="A68" s="237" t="s">
        <v>209</v>
      </c>
      <c r="B68" s="299" t="s">
        <v>3</v>
      </c>
      <c r="C68" s="299"/>
      <c r="D68" s="299"/>
      <c r="E68" s="299"/>
      <c r="F68" s="299"/>
      <c r="G68" s="299"/>
      <c r="H68" s="299"/>
      <c r="I68" s="299"/>
      <c r="J68" s="299"/>
      <c r="K68" s="299"/>
      <c r="L68" s="299"/>
      <c r="M68" s="299"/>
      <c r="N68" s="299"/>
      <c r="O68" s="300"/>
      <c r="P68" s="382">
        <f>P41+P44+P64</f>
        <v>0</v>
      </c>
      <c r="Q68" s="383"/>
      <c r="R68" s="383"/>
      <c r="S68" s="384"/>
      <c r="T68" s="382">
        <f>T66+P68</f>
        <v>0</v>
      </c>
      <c r="U68" s="383"/>
      <c r="V68" s="383"/>
      <c r="W68" s="384"/>
      <c r="X68" s="382">
        <f>X66+P68</f>
        <v>0</v>
      </c>
      <c r="Y68" s="383"/>
      <c r="Z68" s="383"/>
      <c r="AA68" s="384"/>
      <c r="AB68" s="143"/>
      <c r="AC68" s="143"/>
      <c r="AD68" s="143"/>
      <c r="AE68" s="143"/>
      <c r="AF68" s="143"/>
      <c r="AG68" s="143"/>
      <c r="AH68" s="143"/>
      <c r="AI68" s="4"/>
      <c r="AJ68" s="1"/>
      <c r="AK68" s="1"/>
    </row>
    <row r="69" spans="1:37" ht="12.75" customHeight="1" x14ac:dyDescent="0.2">
      <c r="A69" s="374" t="s">
        <v>37</v>
      </c>
      <c r="B69" s="374"/>
      <c r="C69" s="374"/>
      <c r="D69" s="374"/>
      <c r="E69" s="374"/>
      <c r="F69" s="374"/>
      <c r="G69" s="374"/>
      <c r="H69" s="374"/>
      <c r="I69" s="374"/>
      <c r="J69" s="374"/>
      <c r="K69" s="374"/>
      <c r="L69" s="374"/>
      <c r="M69" s="374"/>
      <c r="N69" s="374"/>
      <c r="O69" s="374"/>
      <c r="P69" s="374"/>
      <c r="Q69" s="374"/>
      <c r="R69" s="374"/>
      <c r="S69" s="374"/>
      <c r="T69" s="374"/>
      <c r="U69" s="374"/>
      <c r="V69" s="374"/>
      <c r="W69" s="374"/>
      <c r="X69" s="374"/>
      <c r="Y69" s="374"/>
      <c r="Z69" s="374"/>
      <c r="AA69" s="374"/>
    </row>
    <row r="70" spans="1:37" x14ac:dyDescent="0.2">
      <c r="A70" s="62"/>
      <c r="B70" s="62"/>
      <c r="C70" s="62"/>
      <c r="D70" s="62"/>
      <c r="E70" s="62"/>
      <c r="F70" s="62"/>
      <c r="G70" s="62"/>
      <c r="H70" s="62"/>
      <c r="I70" s="62"/>
      <c r="J70" s="62"/>
      <c r="K70" s="62"/>
      <c r="L70" s="62"/>
      <c r="M70" s="62"/>
      <c r="N70" s="62"/>
      <c r="O70" s="62"/>
      <c r="P70" s="62"/>
      <c r="Q70" s="62"/>
      <c r="R70" s="62"/>
      <c r="S70" s="62"/>
      <c r="T70" s="62"/>
      <c r="U70" s="62"/>
      <c r="V70" s="62"/>
      <c r="W70" s="62"/>
      <c r="X70" s="62"/>
      <c r="Y70" s="62"/>
      <c r="Z70" s="62"/>
      <c r="AA70" s="62"/>
    </row>
    <row r="71" spans="1:37" ht="0.75" customHeight="1" x14ac:dyDescent="0.2">
      <c r="A71" s="375"/>
      <c r="B71" s="375"/>
      <c r="C71" s="375"/>
      <c r="D71" s="375"/>
      <c r="E71" s="375"/>
      <c r="F71" s="375"/>
      <c r="G71" s="375"/>
      <c r="H71" s="375"/>
      <c r="I71" s="375"/>
      <c r="J71" s="375"/>
      <c r="K71" s="375"/>
      <c r="L71" s="375"/>
      <c r="M71" s="375"/>
      <c r="N71" s="375"/>
      <c r="O71" s="375"/>
      <c r="P71" s="376"/>
      <c r="Q71" s="376"/>
      <c r="R71" s="376"/>
      <c r="S71" s="376"/>
      <c r="T71" s="376"/>
      <c r="U71" s="376"/>
      <c r="V71" s="376"/>
      <c r="W71" s="376"/>
      <c r="X71" s="376"/>
      <c r="Y71" s="376"/>
      <c r="Z71" s="376"/>
      <c r="AA71" s="376"/>
    </row>
  </sheetData>
  <sheetProtection algorithmName="SHA-512" hashValue="KlH3Ku3+5V1vy6sLnghJwyqgJ/5I6eUpaZhtVt95O4Y1+2YLgmIkQVdT11B2Dro1k8kgbTOxJEMcJMcFGu/zBw==" saltValue="strPPT+nqvyegbDbr/T6ug==" spinCount="100000" sheet="1" objects="1" scenarios="1"/>
  <mergeCells count="256">
    <mergeCell ref="C63:H63"/>
    <mergeCell ref="M63:N63"/>
    <mergeCell ref="P63:S63"/>
    <mergeCell ref="T63:W63"/>
    <mergeCell ref="X63:AA63"/>
    <mergeCell ref="C61:H61"/>
    <mergeCell ref="M61:N61"/>
    <mergeCell ref="P61:S61"/>
    <mergeCell ref="T61:W61"/>
    <mergeCell ref="X61:AA61"/>
    <mergeCell ref="C62:H62"/>
    <mergeCell ref="M62:N62"/>
    <mergeCell ref="P62:S62"/>
    <mergeCell ref="T62:W62"/>
    <mergeCell ref="X62:AA62"/>
    <mergeCell ref="AH28:AJ28"/>
    <mergeCell ref="AD26:AJ26"/>
    <mergeCell ref="B44:L44"/>
    <mergeCell ref="M44:N44"/>
    <mergeCell ref="B26:O26"/>
    <mergeCell ref="C60:H60"/>
    <mergeCell ref="M60:N60"/>
    <mergeCell ref="P60:S60"/>
    <mergeCell ref="T60:W60"/>
    <mergeCell ref="X60:AA60"/>
    <mergeCell ref="C59:H59"/>
    <mergeCell ref="M59:N59"/>
    <mergeCell ref="P59:S59"/>
    <mergeCell ref="T59:W59"/>
    <mergeCell ref="X59:AA59"/>
    <mergeCell ref="C58:H58"/>
    <mergeCell ref="M58:N58"/>
    <mergeCell ref="P58:S58"/>
    <mergeCell ref="T58:W58"/>
    <mergeCell ref="X58:AA58"/>
    <mergeCell ref="C57:H57"/>
    <mergeCell ref="M57:N57"/>
    <mergeCell ref="P57:S57"/>
    <mergeCell ref="T57:W57"/>
    <mergeCell ref="A69:AA69"/>
    <mergeCell ref="A71:O71"/>
    <mergeCell ref="P71:AA71"/>
    <mergeCell ref="B64:O64"/>
    <mergeCell ref="P64:S64"/>
    <mergeCell ref="T64:W64"/>
    <mergeCell ref="X64:AA64"/>
    <mergeCell ref="B66:O66"/>
    <mergeCell ref="P66:S66"/>
    <mergeCell ref="T66:W66"/>
    <mergeCell ref="X66:AA66"/>
    <mergeCell ref="B68:O68"/>
    <mergeCell ref="P68:S68"/>
    <mergeCell ref="T68:W68"/>
    <mergeCell ref="X68:AA68"/>
    <mergeCell ref="X57:AA57"/>
    <mergeCell ref="C56:H56"/>
    <mergeCell ref="M56:N56"/>
    <mergeCell ref="P56:S56"/>
    <mergeCell ref="T56:W56"/>
    <mergeCell ref="X56:AA56"/>
    <mergeCell ref="C55:H55"/>
    <mergeCell ref="M55:N55"/>
    <mergeCell ref="P55:S55"/>
    <mergeCell ref="T55:W55"/>
    <mergeCell ref="X55:AA55"/>
    <mergeCell ref="C54:H54"/>
    <mergeCell ref="M54:N54"/>
    <mergeCell ref="P54:S54"/>
    <mergeCell ref="T54:W54"/>
    <mergeCell ref="X54:AA54"/>
    <mergeCell ref="C53:I53"/>
    <mergeCell ref="M53:N53"/>
    <mergeCell ref="P53:S53"/>
    <mergeCell ref="T53:W53"/>
    <mergeCell ref="X53:AA53"/>
    <mergeCell ref="T49:AA52"/>
    <mergeCell ref="C50:I50"/>
    <mergeCell ref="M50:N50"/>
    <mergeCell ref="P50:S50"/>
    <mergeCell ref="C52:I52"/>
    <mergeCell ref="M52:N52"/>
    <mergeCell ref="P52:S52"/>
    <mergeCell ref="L49:O49"/>
    <mergeCell ref="C51:I51"/>
    <mergeCell ref="M51:N51"/>
    <mergeCell ref="P51:S51"/>
    <mergeCell ref="C49:I49"/>
    <mergeCell ref="P49:S49"/>
    <mergeCell ref="C48:I48"/>
    <mergeCell ref="P48:S48"/>
    <mergeCell ref="T48:W48"/>
    <mergeCell ref="X48:AA48"/>
    <mergeCell ref="L48:O48"/>
    <mergeCell ref="C47:I47"/>
    <mergeCell ref="P47:S47"/>
    <mergeCell ref="T47:W47"/>
    <mergeCell ref="X47:AA47"/>
    <mergeCell ref="L47:O47"/>
    <mergeCell ref="C46:I46"/>
    <mergeCell ref="L46:N46"/>
    <mergeCell ref="P46:S46"/>
    <mergeCell ref="T46:W46"/>
    <mergeCell ref="X46:AA46"/>
    <mergeCell ref="P44:S44"/>
    <mergeCell ref="T44:AA44"/>
    <mergeCell ref="P45:S45"/>
    <mergeCell ref="T45:W45"/>
    <mergeCell ref="X45:AA45"/>
    <mergeCell ref="B39:O39"/>
    <mergeCell ref="P39:S39"/>
    <mergeCell ref="T39:W39"/>
    <mergeCell ref="X39:AA39"/>
    <mergeCell ref="B41:O41"/>
    <mergeCell ref="P41:S41"/>
    <mergeCell ref="T41:W41"/>
    <mergeCell ref="X41:AA41"/>
    <mergeCell ref="C38:H38"/>
    <mergeCell ref="M38:N38"/>
    <mergeCell ref="P38:S38"/>
    <mergeCell ref="T38:W38"/>
    <mergeCell ref="X38:AA38"/>
    <mergeCell ref="C37:H37"/>
    <mergeCell ref="M37:N37"/>
    <mergeCell ref="P37:S37"/>
    <mergeCell ref="T37:W37"/>
    <mergeCell ref="X37:AA37"/>
    <mergeCell ref="C36:H36"/>
    <mergeCell ref="M36:N36"/>
    <mergeCell ref="P36:S36"/>
    <mergeCell ref="T36:W36"/>
    <mergeCell ref="X36:AA36"/>
    <mergeCell ref="C35:H35"/>
    <mergeCell ref="M35:N35"/>
    <mergeCell ref="P35:S35"/>
    <mergeCell ref="T35:W35"/>
    <mergeCell ref="X35:AA35"/>
    <mergeCell ref="C34:H34"/>
    <mergeCell ref="M34:N34"/>
    <mergeCell ref="P34:S34"/>
    <mergeCell ref="T34:W34"/>
    <mergeCell ref="X34:AA34"/>
    <mergeCell ref="C33:H33"/>
    <mergeCell ref="M33:N33"/>
    <mergeCell ref="P33:S33"/>
    <mergeCell ref="T33:W33"/>
    <mergeCell ref="X33:AA33"/>
    <mergeCell ref="C32:H32"/>
    <mergeCell ref="M32:N32"/>
    <mergeCell ref="P32:S32"/>
    <mergeCell ref="T32:W32"/>
    <mergeCell ref="X32:AA32"/>
    <mergeCell ref="C31:H31"/>
    <mergeCell ref="M31:N31"/>
    <mergeCell ref="P31:S31"/>
    <mergeCell ref="T31:W31"/>
    <mergeCell ref="X31:AA31"/>
    <mergeCell ref="T29:W29"/>
    <mergeCell ref="X29:AA29"/>
    <mergeCell ref="C30:H30"/>
    <mergeCell ref="M30:N30"/>
    <mergeCell ref="P30:S30"/>
    <mergeCell ref="T30:W30"/>
    <mergeCell ref="X30:AA30"/>
    <mergeCell ref="M29:N29"/>
    <mergeCell ref="P29:S29"/>
    <mergeCell ref="X26:AA26"/>
    <mergeCell ref="C27:G27"/>
    <mergeCell ref="M27:N27"/>
    <mergeCell ref="P27:S27"/>
    <mergeCell ref="T27:AA28"/>
    <mergeCell ref="B23:O23"/>
    <mergeCell ref="P23:S23"/>
    <mergeCell ref="T23:W23"/>
    <mergeCell ref="X23:AA23"/>
    <mergeCell ref="B25:O25"/>
    <mergeCell ref="P25:S25"/>
    <mergeCell ref="T25:W25"/>
    <mergeCell ref="X25:AA25"/>
    <mergeCell ref="C28:G28"/>
    <mergeCell ref="M28:N28"/>
    <mergeCell ref="P28:S28"/>
    <mergeCell ref="P26:S26"/>
    <mergeCell ref="T26:W26"/>
    <mergeCell ref="C22:H22"/>
    <mergeCell ref="M22:N22"/>
    <mergeCell ref="P22:S22"/>
    <mergeCell ref="T22:W22"/>
    <mergeCell ref="X22:AA22"/>
    <mergeCell ref="C21:H21"/>
    <mergeCell ref="M21:N21"/>
    <mergeCell ref="P21:S21"/>
    <mergeCell ref="T21:W21"/>
    <mergeCell ref="X21:AA21"/>
    <mergeCell ref="C20:H20"/>
    <mergeCell ref="M20:N20"/>
    <mergeCell ref="P20:S20"/>
    <mergeCell ref="T20:W20"/>
    <mergeCell ref="X20:AA20"/>
    <mergeCell ref="X18:AA18"/>
    <mergeCell ref="C19:H19"/>
    <mergeCell ref="M19:N19"/>
    <mergeCell ref="P19:S19"/>
    <mergeCell ref="T19:W19"/>
    <mergeCell ref="X19:AA19"/>
    <mergeCell ref="M17:N17"/>
    <mergeCell ref="P17:S17"/>
    <mergeCell ref="T17:W17"/>
    <mergeCell ref="X17:AA17"/>
    <mergeCell ref="C18:H18"/>
    <mergeCell ref="M18:N18"/>
    <mergeCell ref="P18:S18"/>
    <mergeCell ref="T18:W18"/>
    <mergeCell ref="C16:G16"/>
    <mergeCell ref="M16:N16"/>
    <mergeCell ref="P16:S16"/>
    <mergeCell ref="T16:W16"/>
    <mergeCell ref="X16:AA16"/>
    <mergeCell ref="B14:O14"/>
    <mergeCell ref="T14:W14"/>
    <mergeCell ref="X14:AA14"/>
    <mergeCell ref="P15:S15"/>
    <mergeCell ref="T15:W15"/>
    <mergeCell ref="X15:AA15"/>
    <mergeCell ref="P14:S14"/>
    <mergeCell ref="A12:O13"/>
    <mergeCell ref="P12:S13"/>
    <mergeCell ref="T12:W13"/>
    <mergeCell ref="X12:AA13"/>
    <mergeCell ref="B15:O15"/>
    <mergeCell ref="A10:D10"/>
    <mergeCell ref="E10:M10"/>
    <mergeCell ref="O10:R10"/>
    <mergeCell ref="S10:AA10"/>
    <mergeCell ref="A11:D11"/>
    <mergeCell ref="F11:M11"/>
    <mergeCell ref="O11:R11"/>
    <mergeCell ref="S11:AA11"/>
    <mergeCell ref="A8:D8"/>
    <mergeCell ref="E8:M8"/>
    <mergeCell ref="O8:R8"/>
    <mergeCell ref="A9:D9"/>
    <mergeCell ref="E9:M9"/>
    <mergeCell ref="O9:R9"/>
    <mergeCell ref="T9:V9"/>
    <mergeCell ref="A1:M1"/>
    <mergeCell ref="N1:AA1"/>
    <mergeCell ref="W3:AA3"/>
    <mergeCell ref="A7:D7"/>
    <mergeCell ref="E7:M7"/>
    <mergeCell ref="O7:R7"/>
    <mergeCell ref="S7:AA7"/>
    <mergeCell ref="H3:U3"/>
    <mergeCell ref="S8:X8"/>
    <mergeCell ref="Y8:AA8"/>
    <mergeCell ref="A4:P4"/>
    <mergeCell ref="A5:P5"/>
  </mergeCells>
  <hyperlinks>
    <hyperlink ref="AD27" r:id="rId1" xr:uid="{00000000-0004-0000-0100-000000000000}"/>
    <hyperlink ref="A5:P5" r:id="rId2" display="http://www.umaec.umich.edu/for-vendors/project-documents/bid-resources/" xr:uid="{00000000-0004-0000-0100-000001000000}"/>
    <hyperlink ref="A5" r:id="rId3" xr:uid="{00000000-0004-0000-0100-000002000000}"/>
  </hyperlinks>
  <printOptions horizontalCentered="1"/>
  <pageMargins left="0.73" right="0.46" top="0.5" bottom="0.53" header="0.5" footer="0.32"/>
  <pageSetup scale="73" orientation="portrait" r:id="rId4"/>
  <headerFooter scaleWithDoc="0"/>
  <ignoredErrors>
    <ignoredError sqref="J49" evalError="1"/>
  </ignoredErrors>
  <drawing r:id="rId5"/>
  <legacyDrawing r:id="rId6"/>
  <mc:AlternateContent xmlns:mc="http://schemas.openxmlformats.org/markup-compatibility/2006">
    <mc:Choice Requires="x14">
      <controls>
        <mc:AlternateContent xmlns:mc="http://schemas.openxmlformats.org/markup-compatibility/2006">
          <mc:Choice Requires="x14">
            <control shapeId="5121" r:id="rId7" name="Check Box 1">
              <controlPr locked="0" defaultSize="0" autoFill="0" autoLine="0" autoPict="0">
                <anchor moveWithCells="1">
                  <from>
                    <xdr:col>22</xdr:col>
                    <xdr:colOff>228600</xdr:colOff>
                    <xdr:row>8</xdr:row>
                    <xdr:rowOff>38100</xdr:rowOff>
                  </from>
                  <to>
                    <xdr:col>27</xdr:col>
                    <xdr:colOff>28575</xdr:colOff>
                    <xdr:row>8</xdr:row>
                    <xdr:rowOff>200025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CE0C8"/>
    <pageSetUpPr fitToPage="1"/>
  </sheetPr>
  <dimension ref="A1:AI71"/>
  <sheetViews>
    <sheetView showZeros="0" zoomScaleNormal="100" zoomScaleSheetLayoutView="100" workbookViewId="0">
      <selection activeCell="M44" sqref="M44:N44"/>
    </sheetView>
  </sheetViews>
  <sheetFormatPr defaultColWidth="9.140625" defaultRowHeight="12.75" x14ac:dyDescent="0.2"/>
  <cols>
    <col min="1" max="1" width="4.7109375" style="7" customWidth="1"/>
    <col min="2" max="7" width="4.7109375" style="2" customWidth="1"/>
    <col min="8" max="9" width="4.7109375" style="1" customWidth="1"/>
    <col min="10" max="10" width="7.85546875" style="1" customWidth="1"/>
    <col min="11" max="11" width="3.42578125" style="1" customWidth="1"/>
    <col min="12" max="12" width="5" style="1" customWidth="1"/>
    <col min="13" max="22" width="4.7109375" style="1" customWidth="1"/>
    <col min="23" max="23" width="4.5703125" style="1" customWidth="1"/>
    <col min="24" max="27" width="4.7109375" style="1" customWidth="1"/>
    <col min="28" max="34" width="9.140625" style="143"/>
    <col min="35" max="16384" width="9.140625" style="1"/>
  </cols>
  <sheetData>
    <row r="1" spans="1:35" ht="0.75" customHeight="1" x14ac:dyDescent="0.2">
      <c r="A1" s="269"/>
      <c r="B1" s="269"/>
      <c r="C1" s="269"/>
      <c r="D1" s="269"/>
      <c r="E1" s="269"/>
      <c r="F1" s="269"/>
      <c r="G1" s="269"/>
      <c r="H1" s="269"/>
      <c r="I1" s="269"/>
      <c r="J1" s="269"/>
      <c r="K1" s="269"/>
      <c r="L1" s="269"/>
      <c r="M1" s="269"/>
      <c r="N1" s="270"/>
      <c r="O1" s="270"/>
      <c r="P1" s="270"/>
      <c r="Q1" s="270"/>
      <c r="R1" s="270"/>
      <c r="S1" s="270"/>
      <c r="T1" s="270"/>
      <c r="U1" s="270"/>
      <c r="V1" s="270"/>
      <c r="W1" s="270"/>
      <c r="X1" s="270"/>
      <c r="Y1" s="270"/>
      <c r="Z1" s="270"/>
      <c r="AA1" s="270"/>
    </row>
    <row r="2" spans="1:35" ht="39" customHeight="1" x14ac:dyDescent="0.2">
      <c r="A2" s="86"/>
      <c r="B2" s="86"/>
      <c r="C2" s="86"/>
      <c r="D2" s="86"/>
      <c r="E2" s="86"/>
      <c r="F2" s="86"/>
      <c r="G2" s="86"/>
      <c r="H2" s="86"/>
      <c r="I2" s="86"/>
      <c r="J2" s="86"/>
      <c r="K2" s="86"/>
      <c r="L2" s="86"/>
      <c r="M2" s="86"/>
      <c r="N2" s="86"/>
      <c r="O2" s="86"/>
      <c r="P2" s="86"/>
      <c r="Q2" s="86"/>
      <c r="R2" s="86"/>
      <c r="S2" s="86"/>
      <c r="T2" s="86"/>
      <c r="U2" s="86"/>
      <c r="V2" s="86"/>
      <c r="W2" s="86"/>
      <c r="X2" s="86"/>
      <c r="Y2" s="86"/>
      <c r="Z2" s="86"/>
      <c r="AA2" s="86"/>
    </row>
    <row r="3" spans="1:35" ht="18.75" customHeight="1" x14ac:dyDescent="0.25">
      <c r="A3" s="13"/>
      <c r="B3" s="14"/>
      <c r="C3" s="94"/>
      <c r="D3" s="94"/>
      <c r="E3" s="94"/>
      <c r="F3" s="94"/>
      <c r="G3" s="94"/>
      <c r="H3" s="94"/>
      <c r="I3" s="277" t="s">
        <v>110</v>
      </c>
      <c r="J3" s="410"/>
      <c r="K3" s="410"/>
      <c r="L3" s="410"/>
      <c r="M3" s="410"/>
      <c r="N3" s="410"/>
      <c r="O3" s="410"/>
      <c r="P3" s="410"/>
      <c r="Q3" s="410"/>
      <c r="R3" s="410"/>
      <c r="S3" s="410"/>
      <c r="T3" s="410"/>
      <c r="U3" s="94"/>
      <c r="V3" s="94"/>
      <c r="W3" s="411" t="str">
        <f>'LABOR RATE - Journeyman'!W3</f>
        <v>Revised March 23, 2021</v>
      </c>
      <c r="X3" s="412"/>
      <c r="Y3" s="412"/>
      <c r="Z3" s="412"/>
      <c r="AA3" s="412"/>
    </row>
    <row r="4" spans="1:35" ht="12" customHeight="1" x14ac:dyDescent="0.25">
      <c r="A4" s="281" t="s">
        <v>189</v>
      </c>
      <c r="B4" s="282"/>
      <c r="C4" s="282"/>
      <c r="D4" s="282"/>
      <c r="E4" s="282"/>
      <c r="F4" s="282"/>
      <c r="G4" s="282"/>
      <c r="H4" s="282"/>
      <c r="I4" s="282"/>
      <c r="J4" s="282"/>
      <c r="K4" s="282"/>
      <c r="L4" s="282"/>
      <c r="M4" s="282"/>
      <c r="N4" s="282"/>
      <c r="O4" s="282"/>
      <c r="P4" s="283"/>
      <c r="Q4" s="244"/>
      <c r="R4" s="94"/>
      <c r="S4" s="94"/>
      <c r="T4" s="155"/>
      <c r="U4" s="21" t="s">
        <v>35</v>
      </c>
      <c r="V4" s="94"/>
      <c r="W4" s="94"/>
      <c r="X4" s="94"/>
      <c r="Y4" s="94"/>
      <c r="Z4" s="94"/>
      <c r="AA4" s="94"/>
    </row>
    <row r="5" spans="1:35" ht="12" customHeight="1" x14ac:dyDescent="0.25">
      <c r="A5" s="415" t="s">
        <v>190</v>
      </c>
      <c r="B5" s="416"/>
      <c r="C5" s="416"/>
      <c r="D5" s="416"/>
      <c r="E5" s="416"/>
      <c r="F5" s="416"/>
      <c r="G5" s="416"/>
      <c r="H5" s="416"/>
      <c r="I5" s="416"/>
      <c r="J5" s="416"/>
      <c r="K5" s="416"/>
      <c r="L5" s="416"/>
      <c r="M5" s="416"/>
      <c r="N5" s="245"/>
      <c r="O5" s="245"/>
      <c r="P5" s="246"/>
      <c r="Q5" s="244"/>
      <c r="R5" s="94"/>
      <c r="S5" s="94"/>
      <c r="T5" s="154"/>
      <c r="U5" s="22" t="s">
        <v>29</v>
      </c>
      <c r="V5" s="95"/>
      <c r="W5" s="94"/>
      <c r="X5" s="94"/>
      <c r="Y5" s="94"/>
      <c r="Z5" s="94"/>
      <c r="AA5" s="94"/>
    </row>
    <row r="6" spans="1:35" ht="4.5" customHeight="1" x14ac:dyDescent="0.2">
      <c r="A6" s="96"/>
      <c r="B6" s="96"/>
      <c r="C6" s="96"/>
      <c r="D6" s="96"/>
      <c r="E6" s="96"/>
      <c r="F6" s="96"/>
      <c r="G6" s="96"/>
      <c r="H6" s="96"/>
      <c r="I6" s="96"/>
      <c r="J6" s="96"/>
      <c r="K6" s="96"/>
      <c r="L6" s="96"/>
      <c r="M6" s="96"/>
      <c r="N6" s="96"/>
      <c r="O6" s="96"/>
      <c r="P6" s="96"/>
      <c r="Q6" s="96"/>
      <c r="R6" s="96"/>
      <c r="S6" s="96"/>
      <c r="T6" s="96"/>
      <c r="U6" s="96"/>
      <c r="V6" s="96"/>
      <c r="W6" s="96"/>
      <c r="X6" s="96"/>
      <c r="Y6" s="96"/>
      <c r="Z6" s="96"/>
      <c r="AA6" s="97"/>
    </row>
    <row r="7" spans="1:35" ht="16.5" customHeight="1" x14ac:dyDescent="0.2">
      <c r="A7" s="297" t="s">
        <v>98</v>
      </c>
      <c r="B7" s="289"/>
      <c r="C7" s="289"/>
      <c r="D7" s="289"/>
      <c r="E7" s="408">
        <f>'LABOR RATE - Journeyman'!E7</f>
        <v>0</v>
      </c>
      <c r="F7" s="408"/>
      <c r="G7" s="408"/>
      <c r="H7" s="408"/>
      <c r="I7" s="408"/>
      <c r="J7" s="408"/>
      <c r="K7" s="408"/>
      <c r="L7" s="408"/>
      <c r="M7" s="408"/>
      <c r="N7" s="98"/>
      <c r="O7" s="289" t="s">
        <v>17</v>
      </c>
      <c r="P7" s="289"/>
      <c r="Q7" s="289"/>
      <c r="R7" s="289"/>
      <c r="S7" s="413">
        <f>'LABOR RATE - Journeyman'!S7</f>
        <v>0</v>
      </c>
      <c r="T7" s="413"/>
      <c r="U7" s="413"/>
      <c r="V7" s="413"/>
      <c r="W7" s="413"/>
      <c r="X7" s="413"/>
      <c r="Y7" s="413"/>
      <c r="Z7" s="413"/>
      <c r="AA7" s="414"/>
    </row>
    <row r="8" spans="1:35" ht="16.5" customHeight="1" x14ac:dyDescent="0.2">
      <c r="A8" s="287" t="s">
        <v>48</v>
      </c>
      <c r="B8" s="289"/>
      <c r="C8" s="289"/>
      <c r="D8" s="289"/>
      <c r="E8" s="409" t="str">
        <f>'LABOR RATE - Journeyman'!E8</f>
        <v>MASTER</v>
      </c>
      <c r="F8" s="409"/>
      <c r="G8" s="409"/>
      <c r="H8" s="409"/>
      <c r="I8" s="409"/>
      <c r="J8" s="409"/>
      <c r="K8" s="409"/>
      <c r="L8" s="409"/>
      <c r="M8" s="409"/>
      <c r="N8" s="87"/>
      <c r="O8" s="289" t="s">
        <v>18</v>
      </c>
      <c r="P8" s="289"/>
      <c r="Q8" s="289"/>
      <c r="R8" s="289"/>
      <c r="S8" s="278" t="s">
        <v>175</v>
      </c>
      <c r="T8" s="278"/>
      <c r="U8" s="278"/>
      <c r="V8" s="278"/>
      <c r="W8" s="278"/>
      <c r="X8" s="278"/>
      <c r="Y8" s="279" t="str">
        <f>'LABOR RATE - Journeyman'!Y8:AA8</f>
        <v>1st Shift</v>
      </c>
      <c r="Z8" s="279"/>
      <c r="AA8" s="280"/>
    </row>
    <row r="9" spans="1:35" ht="16.5" customHeight="1" x14ac:dyDescent="0.2">
      <c r="A9" s="297" t="s">
        <v>99</v>
      </c>
      <c r="B9" s="289"/>
      <c r="C9" s="289"/>
      <c r="D9" s="289"/>
      <c r="E9" s="408">
        <f>'LABOR RATE - Journeyman'!E9</f>
        <v>0</v>
      </c>
      <c r="F9" s="408"/>
      <c r="G9" s="408"/>
      <c r="H9" s="408"/>
      <c r="I9" s="408"/>
      <c r="J9" s="408"/>
      <c r="K9" s="408"/>
      <c r="L9" s="408"/>
      <c r="M9" s="408"/>
      <c r="N9" s="87"/>
      <c r="O9" s="288" t="s">
        <v>31</v>
      </c>
      <c r="P9" s="395"/>
      <c r="Q9" s="395"/>
      <c r="R9" s="395"/>
      <c r="S9" s="151" t="s">
        <v>46</v>
      </c>
      <c r="T9" s="419">
        <f>'LABOR RATE - Journeyman'!T9</f>
        <v>0</v>
      </c>
      <c r="U9" s="419"/>
      <c r="V9" s="419"/>
      <c r="W9" s="156" t="s">
        <v>47</v>
      </c>
      <c r="X9" s="157"/>
      <c r="Y9" s="157"/>
      <c r="Z9" s="157"/>
      <c r="AA9" s="158"/>
    </row>
    <row r="10" spans="1:35" ht="16.5" customHeight="1" x14ac:dyDescent="0.2">
      <c r="A10" s="287" t="s">
        <v>100</v>
      </c>
      <c r="B10" s="289"/>
      <c r="C10" s="289"/>
      <c r="D10" s="289"/>
      <c r="E10" s="409">
        <f>'LABOR RATE - Journeyman'!E10</f>
        <v>0</v>
      </c>
      <c r="F10" s="409"/>
      <c r="G10" s="409"/>
      <c r="H10" s="409"/>
      <c r="I10" s="409"/>
      <c r="J10" s="409"/>
      <c r="K10" s="409"/>
      <c r="L10" s="409"/>
      <c r="M10" s="409"/>
      <c r="N10" s="87"/>
      <c r="O10" s="289" t="s">
        <v>95</v>
      </c>
      <c r="P10" s="395"/>
      <c r="Q10" s="395"/>
      <c r="R10" s="395"/>
      <c r="S10" s="420">
        <f>'LABOR RATE - Journeyman'!S10</f>
        <v>0</v>
      </c>
      <c r="T10" s="420"/>
      <c r="U10" s="420"/>
      <c r="V10" s="420"/>
      <c r="W10" s="420"/>
      <c r="X10" s="420"/>
      <c r="Y10" s="420"/>
      <c r="Z10" s="420"/>
      <c r="AA10" s="421"/>
    </row>
    <row r="11" spans="1:35" s="4" customFormat="1" ht="17.25" customHeight="1" x14ac:dyDescent="0.2">
      <c r="A11" s="291"/>
      <c r="B11" s="422"/>
      <c r="C11" s="422"/>
      <c r="D11" s="422"/>
      <c r="E11" s="111"/>
      <c r="F11" s="423"/>
      <c r="G11" s="423"/>
      <c r="H11" s="423"/>
      <c r="I11" s="423"/>
      <c r="J11" s="423"/>
      <c r="K11" s="423"/>
      <c r="L11" s="423"/>
      <c r="M11" s="423"/>
      <c r="N11" s="88"/>
      <c r="O11" s="294"/>
      <c r="P11" s="294"/>
      <c r="Q11" s="294"/>
      <c r="R11" s="294"/>
      <c r="S11" s="417"/>
      <c r="T11" s="417"/>
      <c r="U11" s="417"/>
      <c r="V11" s="417"/>
      <c r="W11" s="417"/>
      <c r="X11" s="417"/>
      <c r="Y11" s="417"/>
      <c r="Z11" s="417"/>
      <c r="AA11" s="418"/>
      <c r="AB11" s="143"/>
      <c r="AC11" s="143"/>
      <c r="AD11" s="143"/>
      <c r="AE11" s="143"/>
      <c r="AF11" s="143"/>
      <c r="AG11" s="143"/>
      <c r="AH11" s="143"/>
    </row>
    <row r="12" spans="1:35" ht="15" customHeight="1" x14ac:dyDescent="0.2">
      <c r="A12" s="309" t="s">
        <v>128</v>
      </c>
      <c r="B12" s="310"/>
      <c r="C12" s="310"/>
      <c r="D12" s="310"/>
      <c r="E12" s="310"/>
      <c r="F12" s="310"/>
      <c r="G12" s="310"/>
      <c r="H12" s="310"/>
      <c r="I12" s="310"/>
      <c r="J12" s="310"/>
      <c r="K12" s="310"/>
      <c r="L12" s="310"/>
      <c r="M12" s="310"/>
      <c r="N12" s="310"/>
      <c r="O12" s="311"/>
      <c r="P12" s="315" t="s">
        <v>21</v>
      </c>
      <c r="Q12" s="316"/>
      <c r="R12" s="316"/>
      <c r="S12" s="317"/>
      <c r="T12" s="315" t="s">
        <v>22</v>
      </c>
      <c r="U12" s="316"/>
      <c r="V12" s="316"/>
      <c r="W12" s="317"/>
      <c r="X12" s="315" t="s">
        <v>23</v>
      </c>
      <c r="Y12" s="316"/>
      <c r="Z12" s="316"/>
      <c r="AA12" s="317"/>
      <c r="AC12" s="188"/>
      <c r="AD12" s="188"/>
      <c r="AE12" s="188"/>
      <c r="AF12" s="4"/>
      <c r="AG12" s="4"/>
      <c r="AH12" s="4"/>
      <c r="AI12" s="4"/>
    </row>
    <row r="13" spans="1:35" ht="14.25" customHeight="1" x14ac:dyDescent="0.2">
      <c r="A13" s="312"/>
      <c r="B13" s="313"/>
      <c r="C13" s="313"/>
      <c r="D13" s="313"/>
      <c r="E13" s="313"/>
      <c r="F13" s="313"/>
      <c r="G13" s="313"/>
      <c r="H13" s="313"/>
      <c r="I13" s="313"/>
      <c r="J13" s="313"/>
      <c r="K13" s="313"/>
      <c r="L13" s="313"/>
      <c r="M13" s="313"/>
      <c r="N13" s="313"/>
      <c r="O13" s="314"/>
      <c r="P13" s="318"/>
      <c r="Q13" s="319"/>
      <c r="R13" s="319"/>
      <c r="S13" s="320"/>
      <c r="T13" s="318"/>
      <c r="U13" s="319"/>
      <c r="V13" s="319"/>
      <c r="W13" s="320"/>
      <c r="X13" s="318"/>
      <c r="Y13" s="319"/>
      <c r="Z13" s="319"/>
      <c r="AA13" s="320"/>
      <c r="AC13" s="188"/>
      <c r="AD13" s="188"/>
      <c r="AE13" s="188"/>
      <c r="AF13" s="4"/>
      <c r="AG13" s="4"/>
      <c r="AH13" s="4"/>
      <c r="AI13" s="4"/>
    </row>
    <row r="14" spans="1:35" ht="17.25" customHeight="1" x14ac:dyDescent="0.2">
      <c r="A14" s="9" t="s">
        <v>4</v>
      </c>
      <c r="B14" s="299" t="s">
        <v>30</v>
      </c>
      <c r="C14" s="341"/>
      <c r="D14" s="341"/>
      <c r="E14" s="341"/>
      <c r="F14" s="341"/>
      <c r="G14" s="341"/>
      <c r="H14" s="341"/>
      <c r="I14" s="341"/>
      <c r="J14" s="341"/>
      <c r="K14" s="341"/>
      <c r="L14" s="341"/>
      <c r="M14" s="341"/>
      <c r="N14" s="341"/>
      <c r="O14" s="342"/>
      <c r="P14" s="392">
        <f>'LABOR RATE - Journeyman'!P14:S14</f>
        <v>0</v>
      </c>
      <c r="Q14" s="392"/>
      <c r="R14" s="392"/>
      <c r="S14" s="392"/>
      <c r="T14" s="393">
        <f>P14/2</f>
        <v>0</v>
      </c>
      <c r="U14" s="393"/>
      <c r="V14" s="393"/>
      <c r="W14" s="393"/>
      <c r="X14" s="393">
        <f>P14</f>
        <v>0</v>
      </c>
      <c r="Y14" s="393"/>
      <c r="Z14" s="393"/>
      <c r="AA14" s="393"/>
    </row>
    <row r="15" spans="1:35" ht="15.75" customHeight="1" x14ac:dyDescent="0.2">
      <c r="A15" s="85"/>
      <c r="B15" s="321" t="s">
        <v>210</v>
      </c>
      <c r="C15" s="321"/>
      <c r="D15" s="321"/>
      <c r="E15" s="321"/>
      <c r="F15" s="321"/>
      <c r="G15" s="321"/>
      <c r="H15" s="321"/>
      <c r="I15" s="321"/>
      <c r="J15" s="321"/>
      <c r="K15" s="321"/>
      <c r="L15" s="321"/>
      <c r="M15" s="321"/>
      <c r="N15" s="321"/>
      <c r="O15" s="321"/>
      <c r="P15" s="304"/>
      <c r="Q15" s="304"/>
      <c r="R15" s="304"/>
      <c r="S15" s="304"/>
      <c r="T15" s="304"/>
      <c r="U15" s="304"/>
      <c r="V15" s="304"/>
      <c r="W15" s="304"/>
      <c r="X15" s="304"/>
      <c r="Y15" s="304"/>
      <c r="Z15" s="304"/>
      <c r="AA15" s="305"/>
    </row>
    <row r="16" spans="1:35" ht="15.75" customHeight="1" x14ac:dyDescent="0.2">
      <c r="A16" s="211"/>
      <c r="B16" s="212"/>
      <c r="C16" s="328" t="s">
        <v>5</v>
      </c>
      <c r="D16" s="328"/>
      <c r="E16" s="328"/>
      <c r="F16" s="328"/>
      <c r="G16" s="328"/>
      <c r="H16" s="83"/>
      <c r="I16" s="83"/>
      <c r="J16" s="148">
        <f>'LABOR RATE - Journeyman'!J16</f>
        <v>0</v>
      </c>
      <c r="K16" s="15" t="s">
        <v>25</v>
      </c>
      <c r="L16" s="57" t="s">
        <v>28</v>
      </c>
      <c r="M16" s="327">
        <f>'LABOR RATE - Journeyman'!M16</f>
        <v>0</v>
      </c>
      <c r="N16" s="327">
        <f>'LABOR RATE - Journeyman'!N16</f>
        <v>0</v>
      </c>
      <c r="O16" s="87"/>
      <c r="P16" s="393">
        <f>IF(J16&gt;0,$P$14*J16/100,M16)</f>
        <v>0</v>
      </c>
      <c r="Q16" s="393"/>
      <c r="R16" s="393"/>
      <c r="S16" s="393"/>
      <c r="T16" s="393">
        <f>P16/2</f>
        <v>0</v>
      </c>
      <c r="U16" s="393"/>
      <c r="V16" s="393"/>
      <c r="W16" s="393"/>
      <c r="X16" s="393">
        <f>P16</f>
        <v>0</v>
      </c>
      <c r="Y16" s="393"/>
      <c r="Z16" s="393"/>
      <c r="AA16" s="393"/>
      <c r="AB16" s="1"/>
      <c r="AC16" s="185"/>
      <c r="AD16" s="185"/>
      <c r="AE16" s="185"/>
      <c r="AF16" s="185"/>
      <c r="AG16" s="185"/>
      <c r="AH16" s="185"/>
    </row>
    <row r="17" spans="1:34" ht="15.75" customHeight="1" x14ac:dyDescent="0.2">
      <c r="A17" s="211"/>
      <c r="B17" s="212"/>
      <c r="C17" s="82" t="s">
        <v>19</v>
      </c>
      <c r="D17" s="83"/>
      <c r="E17" s="83"/>
      <c r="F17" s="83"/>
      <c r="G17" s="83"/>
      <c r="H17" s="83"/>
      <c r="I17" s="83"/>
      <c r="J17" s="59"/>
      <c r="K17" s="15"/>
      <c r="L17" s="83"/>
      <c r="M17" s="322"/>
      <c r="N17" s="322"/>
      <c r="O17" s="87"/>
      <c r="P17" s="323"/>
      <c r="Q17" s="323"/>
      <c r="R17" s="323"/>
      <c r="S17" s="323"/>
      <c r="T17" s="324" t="s">
        <v>34</v>
      </c>
      <c r="U17" s="333"/>
      <c r="V17" s="333"/>
      <c r="W17" s="333"/>
      <c r="X17" s="324" t="s">
        <v>34</v>
      </c>
      <c r="Y17" s="333"/>
      <c r="Z17" s="333"/>
      <c r="AA17" s="334"/>
      <c r="AB17" s="1"/>
      <c r="AC17" s="185"/>
      <c r="AD17" s="185"/>
      <c r="AE17" s="185"/>
      <c r="AF17" s="185"/>
      <c r="AG17" s="185"/>
      <c r="AH17" s="185"/>
    </row>
    <row r="18" spans="1:34" ht="15.75" customHeight="1" x14ac:dyDescent="0.2">
      <c r="A18" s="211"/>
      <c r="B18" s="212"/>
      <c r="C18" s="407">
        <f>'LABOR RATE - Journeyman'!C18</f>
        <v>0</v>
      </c>
      <c r="D18" s="407"/>
      <c r="E18" s="407"/>
      <c r="F18" s="407"/>
      <c r="G18" s="407"/>
      <c r="H18" s="407"/>
      <c r="I18" s="83"/>
      <c r="J18" s="148">
        <f>'LABOR RATE - Journeyman'!J18</f>
        <v>0</v>
      </c>
      <c r="K18" s="15" t="s">
        <v>25</v>
      </c>
      <c r="L18" s="83" t="s">
        <v>27</v>
      </c>
      <c r="M18" s="327">
        <f>'LABOR RATE - Journeyman'!M18</f>
        <v>0</v>
      </c>
      <c r="N18" s="327">
        <f>'LABOR RATE - Journeyman'!N18</f>
        <v>0</v>
      </c>
      <c r="O18" s="87"/>
      <c r="P18" s="301">
        <f t="shared" ref="P18:P22" si="0">IF(J18&gt;0,$P$14*J18/100,M18)</f>
        <v>0</v>
      </c>
      <c r="Q18" s="302"/>
      <c r="R18" s="302"/>
      <c r="S18" s="303"/>
      <c r="T18" s="392"/>
      <c r="U18" s="392"/>
      <c r="V18" s="392"/>
      <c r="W18" s="392"/>
      <c r="X18" s="392"/>
      <c r="Y18" s="392"/>
      <c r="Z18" s="392"/>
      <c r="AA18" s="392"/>
      <c r="AB18" s="1"/>
      <c r="AC18" s="185"/>
      <c r="AD18" s="185"/>
      <c r="AE18" s="185"/>
      <c r="AF18" s="185"/>
      <c r="AG18" s="185"/>
      <c r="AH18" s="185"/>
    </row>
    <row r="19" spans="1:34" ht="15.75" customHeight="1" x14ac:dyDescent="0.2">
      <c r="A19" s="211"/>
      <c r="B19" s="212"/>
      <c r="C19" s="407">
        <f>'LABOR RATE - Journeyman'!C19</f>
        <v>0</v>
      </c>
      <c r="D19" s="407"/>
      <c r="E19" s="407"/>
      <c r="F19" s="407"/>
      <c r="G19" s="407"/>
      <c r="H19" s="407"/>
      <c r="I19" s="83"/>
      <c r="J19" s="148">
        <f>'LABOR RATE - Journeyman'!J19</f>
        <v>0</v>
      </c>
      <c r="K19" s="15" t="s">
        <v>25</v>
      </c>
      <c r="L19" s="83" t="s">
        <v>27</v>
      </c>
      <c r="M19" s="327">
        <f>'LABOR RATE - Journeyman'!M19</f>
        <v>0</v>
      </c>
      <c r="N19" s="327">
        <f>'LABOR RATE - Journeyman'!N19</f>
        <v>0</v>
      </c>
      <c r="O19" s="87"/>
      <c r="P19" s="301">
        <f t="shared" si="0"/>
        <v>0</v>
      </c>
      <c r="Q19" s="302"/>
      <c r="R19" s="302"/>
      <c r="S19" s="303"/>
      <c r="T19" s="392"/>
      <c r="U19" s="392"/>
      <c r="V19" s="392"/>
      <c r="W19" s="392"/>
      <c r="X19" s="392"/>
      <c r="Y19" s="392"/>
      <c r="Z19" s="392"/>
      <c r="AA19" s="392"/>
      <c r="AB19" s="1"/>
      <c r="AC19" s="185"/>
      <c r="AD19" s="185"/>
      <c r="AE19" s="185"/>
      <c r="AF19" s="185"/>
      <c r="AG19" s="185"/>
      <c r="AH19" s="185"/>
    </row>
    <row r="20" spans="1:34" ht="15.75" customHeight="1" x14ac:dyDescent="0.2">
      <c r="A20" s="211"/>
      <c r="B20" s="212"/>
      <c r="C20" s="407">
        <f>'LABOR RATE - Journeyman'!C20</f>
        <v>0</v>
      </c>
      <c r="D20" s="407"/>
      <c r="E20" s="407"/>
      <c r="F20" s="407"/>
      <c r="G20" s="407"/>
      <c r="H20" s="407"/>
      <c r="I20" s="83"/>
      <c r="J20" s="148">
        <f>'LABOR RATE - Journeyman'!J20</f>
        <v>0</v>
      </c>
      <c r="K20" s="15" t="s">
        <v>25</v>
      </c>
      <c r="L20" s="83" t="s">
        <v>27</v>
      </c>
      <c r="M20" s="327">
        <f>'LABOR RATE - Journeyman'!M20</f>
        <v>0</v>
      </c>
      <c r="N20" s="327">
        <f>'LABOR RATE - Journeyman'!N20</f>
        <v>0</v>
      </c>
      <c r="O20" s="87"/>
      <c r="P20" s="301">
        <f t="shared" si="0"/>
        <v>0</v>
      </c>
      <c r="Q20" s="302"/>
      <c r="R20" s="302"/>
      <c r="S20" s="303"/>
      <c r="T20" s="392"/>
      <c r="U20" s="392"/>
      <c r="V20" s="392"/>
      <c r="W20" s="392"/>
      <c r="X20" s="392"/>
      <c r="Y20" s="392"/>
      <c r="Z20" s="392"/>
      <c r="AA20" s="392"/>
      <c r="AB20" s="1"/>
      <c r="AC20" s="185"/>
      <c r="AD20" s="185"/>
      <c r="AE20" s="185"/>
      <c r="AF20" s="185"/>
      <c r="AG20" s="185"/>
      <c r="AH20" s="185"/>
    </row>
    <row r="21" spans="1:34" ht="15.75" customHeight="1" x14ac:dyDescent="0.2">
      <c r="A21" s="211"/>
      <c r="B21" s="212"/>
      <c r="C21" s="407">
        <f>'LABOR RATE - Journeyman'!C21</f>
        <v>0</v>
      </c>
      <c r="D21" s="407"/>
      <c r="E21" s="407"/>
      <c r="F21" s="407"/>
      <c r="G21" s="407"/>
      <c r="H21" s="407"/>
      <c r="I21" s="83"/>
      <c r="J21" s="148">
        <f>'LABOR RATE - Journeyman'!J21</f>
        <v>0</v>
      </c>
      <c r="K21" s="15" t="s">
        <v>25</v>
      </c>
      <c r="L21" s="83" t="s">
        <v>27</v>
      </c>
      <c r="M21" s="327">
        <f>'LABOR RATE - Journeyman'!M21</f>
        <v>0</v>
      </c>
      <c r="N21" s="327">
        <f>'LABOR RATE - Journeyman'!N21</f>
        <v>0</v>
      </c>
      <c r="O21" s="87"/>
      <c r="P21" s="301">
        <f t="shared" si="0"/>
        <v>0</v>
      </c>
      <c r="Q21" s="302"/>
      <c r="R21" s="302"/>
      <c r="S21" s="303"/>
      <c r="T21" s="392"/>
      <c r="U21" s="392"/>
      <c r="V21" s="392"/>
      <c r="W21" s="392"/>
      <c r="X21" s="392"/>
      <c r="Y21" s="392"/>
      <c r="Z21" s="392"/>
      <c r="AA21" s="392"/>
      <c r="AB21" s="1"/>
      <c r="AC21" s="185"/>
      <c r="AD21" s="185"/>
      <c r="AE21" s="185"/>
      <c r="AF21" s="185"/>
      <c r="AG21" s="185"/>
      <c r="AH21" s="185"/>
    </row>
    <row r="22" spans="1:34" ht="15.75" customHeight="1" x14ac:dyDescent="0.2">
      <c r="A22" s="214"/>
      <c r="B22" s="215"/>
      <c r="C22" s="407" t="str">
        <f>'LABOR RATE - Journeyman'!C22</f>
        <v>Prevailing Wage Fringes</v>
      </c>
      <c r="D22" s="407"/>
      <c r="E22" s="407"/>
      <c r="F22" s="407"/>
      <c r="G22" s="407"/>
      <c r="H22" s="407"/>
      <c r="I22" s="25"/>
      <c r="J22" s="148">
        <f>'LABOR RATE - Journeyman'!J22</f>
        <v>0</v>
      </c>
      <c r="K22" s="15" t="s">
        <v>25</v>
      </c>
      <c r="L22" s="83" t="s">
        <v>27</v>
      </c>
      <c r="M22" s="327">
        <f>'LABOR RATE - Journeyman'!M22</f>
        <v>0</v>
      </c>
      <c r="N22" s="327">
        <f>'LABOR RATE - Journeyman'!N22</f>
        <v>0</v>
      </c>
      <c r="O22" s="26"/>
      <c r="P22" s="301">
        <f t="shared" si="0"/>
        <v>0</v>
      </c>
      <c r="Q22" s="302"/>
      <c r="R22" s="302"/>
      <c r="S22" s="303"/>
      <c r="T22" s="392"/>
      <c r="U22" s="392"/>
      <c r="V22" s="392"/>
      <c r="W22" s="392"/>
      <c r="X22" s="392"/>
      <c r="Y22" s="392"/>
      <c r="Z22" s="392"/>
      <c r="AA22" s="392"/>
      <c r="AB22" s="1"/>
      <c r="AC22" s="185"/>
      <c r="AD22" s="185"/>
      <c r="AE22" s="185"/>
      <c r="AF22" s="185"/>
      <c r="AG22" s="185"/>
      <c r="AH22" s="185"/>
    </row>
    <row r="23" spans="1:34" ht="15.75" customHeight="1" x14ac:dyDescent="0.2">
      <c r="A23" s="9" t="s">
        <v>6</v>
      </c>
      <c r="B23" s="341" t="s">
        <v>14</v>
      </c>
      <c r="C23" s="341"/>
      <c r="D23" s="341"/>
      <c r="E23" s="341"/>
      <c r="F23" s="341"/>
      <c r="G23" s="341"/>
      <c r="H23" s="341"/>
      <c r="I23" s="341"/>
      <c r="J23" s="341"/>
      <c r="K23" s="341"/>
      <c r="L23" s="341"/>
      <c r="M23" s="341"/>
      <c r="N23" s="341"/>
      <c r="O23" s="342"/>
      <c r="P23" s="393">
        <f>SUM(P16:S22)</f>
        <v>0</v>
      </c>
      <c r="Q23" s="393"/>
      <c r="R23" s="393"/>
      <c r="S23" s="393"/>
      <c r="T23" s="393">
        <f>SUM(T16:W22)</f>
        <v>0</v>
      </c>
      <c r="U23" s="393"/>
      <c r="V23" s="393"/>
      <c r="W23" s="393"/>
      <c r="X23" s="393">
        <f>SUM(X16:AA22)</f>
        <v>0</v>
      </c>
      <c r="Y23" s="393"/>
      <c r="Z23" s="393"/>
      <c r="AA23" s="393"/>
      <c r="AB23" s="1"/>
      <c r="AC23" s="185"/>
      <c r="AD23" s="185"/>
      <c r="AE23" s="185"/>
      <c r="AF23" s="185"/>
      <c r="AG23" s="185"/>
      <c r="AH23" s="185"/>
    </row>
    <row r="24" spans="1:34" ht="4.5" customHeight="1" x14ac:dyDescent="0.2">
      <c r="A24" s="11"/>
      <c r="B24" s="60"/>
      <c r="C24" s="8"/>
      <c r="D24" s="60"/>
      <c r="E24" s="60"/>
      <c r="F24" s="87"/>
      <c r="G24" s="87"/>
      <c r="H24" s="87"/>
      <c r="I24" s="87"/>
      <c r="J24" s="87"/>
      <c r="K24" s="87"/>
      <c r="L24" s="87"/>
      <c r="M24" s="87"/>
      <c r="N24" s="87"/>
      <c r="O24" s="87"/>
      <c r="P24" s="99"/>
      <c r="Q24" s="99"/>
      <c r="R24" s="99"/>
      <c r="S24" s="99"/>
      <c r="T24" s="99"/>
      <c r="U24" s="99"/>
      <c r="V24" s="99"/>
      <c r="W24" s="99"/>
      <c r="X24" s="99"/>
      <c r="Y24" s="99"/>
      <c r="Z24" s="99"/>
      <c r="AA24" s="100"/>
      <c r="AB24" s="1"/>
      <c r="AC24" s="185"/>
      <c r="AD24" s="185"/>
      <c r="AE24" s="185"/>
      <c r="AF24" s="185"/>
      <c r="AG24" s="185"/>
      <c r="AH24" s="185"/>
    </row>
    <row r="25" spans="1:34" ht="15.75" customHeight="1" x14ac:dyDescent="0.2">
      <c r="A25" s="9" t="s">
        <v>7</v>
      </c>
      <c r="B25" s="341" t="s">
        <v>20</v>
      </c>
      <c r="C25" s="341"/>
      <c r="D25" s="341"/>
      <c r="E25" s="341"/>
      <c r="F25" s="341"/>
      <c r="G25" s="341"/>
      <c r="H25" s="341"/>
      <c r="I25" s="341"/>
      <c r="J25" s="341"/>
      <c r="K25" s="341"/>
      <c r="L25" s="341"/>
      <c r="M25" s="341"/>
      <c r="N25" s="341"/>
      <c r="O25" s="342"/>
      <c r="P25" s="432">
        <f>P23+P14</f>
        <v>0</v>
      </c>
      <c r="Q25" s="433"/>
      <c r="R25" s="433"/>
      <c r="S25" s="433"/>
      <c r="T25" s="432">
        <f>T23+T14</f>
        <v>0</v>
      </c>
      <c r="U25" s="433"/>
      <c r="V25" s="433"/>
      <c r="W25" s="433"/>
      <c r="X25" s="432">
        <f>X23+X14</f>
        <v>0</v>
      </c>
      <c r="Y25" s="433"/>
      <c r="Z25" s="433"/>
      <c r="AA25" s="433"/>
      <c r="AB25" s="1"/>
      <c r="AC25" s="185"/>
      <c r="AD25" s="185"/>
      <c r="AE25" s="185"/>
      <c r="AF25" s="185"/>
      <c r="AG25" s="185"/>
      <c r="AH25" s="185"/>
    </row>
    <row r="26" spans="1:34" ht="15.75" customHeight="1" x14ac:dyDescent="0.2">
      <c r="A26" s="81"/>
      <c r="B26" s="391" t="s">
        <v>200</v>
      </c>
      <c r="C26" s="391"/>
      <c r="D26" s="391"/>
      <c r="E26" s="391"/>
      <c r="F26" s="391"/>
      <c r="G26" s="391"/>
      <c r="H26" s="391"/>
      <c r="I26" s="391"/>
      <c r="J26" s="391"/>
      <c r="K26" s="391"/>
      <c r="L26" s="391"/>
      <c r="M26" s="391"/>
      <c r="N26" s="391"/>
      <c r="O26" s="391"/>
      <c r="P26" s="304"/>
      <c r="Q26" s="304"/>
      <c r="R26" s="304"/>
      <c r="S26" s="304"/>
      <c r="T26" s="333"/>
      <c r="U26" s="333"/>
      <c r="V26" s="333"/>
      <c r="W26" s="333"/>
      <c r="X26" s="333"/>
      <c r="Y26" s="333"/>
      <c r="Z26" s="333"/>
      <c r="AA26" s="334"/>
      <c r="AB26" s="1"/>
      <c r="AC26" s="185"/>
      <c r="AD26" s="185"/>
      <c r="AE26" s="185"/>
      <c r="AF26" s="185"/>
      <c r="AG26" s="185"/>
      <c r="AH26" s="185"/>
    </row>
    <row r="27" spans="1:34" ht="15.75" customHeight="1" x14ac:dyDescent="0.2">
      <c r="A27" s="205"/>
      <c r="B27" s="206"/>
      <c r="C27" s="270" t="s">
        <v>8</v>
      </c>
      <c r="D27" s="270"/>
      <c r="E27" s="270"/>
      <c r="F27" s="270"/>
      <c r="G27" s="270"/>
      <c r="H27" s="87"/>
      <c r="I27" s="87"/>
      <c r="J27" s="148">
        <f>'LABOR RATE - Journeyman'!J27</f>
        <v>0</v>
      </c>
      <c r="K27" s="15" t="s">
        <v>25</v>
      </c>
      <c r="L27" s="83" t="s">
        <v>27</v>
      </c>
      <c r="M27" s="327">
        <f>'LABOR RATE - Journeyman'!M27</f>
        <v>0</v>
      </c>
      <c r="N27" s="327">
        <f>'LABOR RATE - Journeyman'!N27</f>
        <v>0</v>
      </c>
      <c r="O27" s="83"/>
      <c r="P27" s="393">
        <f t="shared" ref="P27:P28" si="1">IF(J27&gt;0,$P$14*J27/100,M27)</f>
        <v>0</v>
      </c>
      <c r="Q27" s="393"/>
      <c r="R27" s="393"/>
      <c r="S27" s="393"/>
      <c r="T27" s="335" t="s">
        <v>33</v>
      </c>
      <c r="U27" s="336"/>
      <c r="V27" s="336"/>
      <c r="W27" s="336"/>
      <c r="X27" s="336"/>
      <c r="Y27" s="336"/>
      <c r="Z27" s="336"/>
      <c r="AA27" s="337"/>
      <c r="AB27" s="1"/>
      <c r="AC27" s="185"/>
      <c r="AD27" s="185"/>
      <c r="AE27" s="185"/>
      <c r="AF27" s="185"/>
      <c r="AG27" s="185"/>
      <c r="AH27" s="185"/>
    </row>
    <row r="28" spans="1:34" ht="15.75" customHeight="1" x14ac:dyDescent="0.2">
      <c r="A28" s="205"/>
      <c r="B28" s="206"/>
      <c r="C28" s="270" t="s">
        <v>9</v>
      </c>
      <c r="D28" s="270"/>
      <c r="E28" s="270"/>
      <c r="F28" s="270"/>
      <c r="G28" s="270"/>
      <c r="H28" s="87"/>
      <c r="I28" s="87"/>
      <c r="J28" s="148">
        <f>'LABOR RATE - Journeyman'!J28</f>
        <v>0</v>
      </c>
      <c r="K28" s="15" t="s">
        <v>25</v>
      </c>
      <c r="L28" s="83" t="s">
        <v>27</v>
      </c>
      <c r="M28" s="327">
        <f>'LABOR RATE - Journeyman'!M28</f>
        <v>0</v>
      </c>
      <c r="N28" s="327">
        <f>'LABOR RATE - Journeyman'!N28</f>
        <v>0</v>
      </c>
      <c r="O28" s="83"/>
      <c r="P28" s="393">
        <f t="shared" si="1"/>
        <v>0</v>
      </c>
      <c r="Q28" s="393"/>
      <c r="R28" s="393"/>
      <c r="S28" s="393"/>
      <c r="T28" s="338"/>
      <c r="U28" s="339"/>
      <c r="V28" s="339"/>
      <c r="W28" s="339"/>
      <c r="X28" s="339"/>
      <c r="Y28" s="339"/>
      <c r="Z28" s="339"/>
      <c r="AA28" s="340"/>
      <c r="AB28" s="1"/>
      <c r="AC28" s="185"/>
      <c r="AD28" s="185"/>
      <c r="AE28" s="185"/>
      <c r="AF28" s="185"/>
      <c r="AG28" s="185"/>
      <c r="AH28" s="185"/>
    </row>
    <row r="29" spans="1:34" ht="15.75" customHeight="1" x14ac:dyDescent="0.2">
      <c r="A29" s="205"/>
      <c r="B29" s="206"/>
      <c r="C29" s="27" t="s">
        <v>32</v>
      </c>
      <c r="D29" s="87"/>
      <c r="E29" s="87"/>
      <c r="F29" s="87"/>
      <c r="G29" s="87"/>
      <c r="H29" s="87"/>
      <c r="I29" s="87"/>
      <c r="J29" s="56"/>
      <c r="K29" s="87"/>
      <c r="L29" s="87"/>
      <c r="M29" s="347"/>
      <c r="N29" s="347"/>
      <c r="O29" s="87"/>
      <c r="P29" s="304"/>
      <c r="Q29" s="304"/>
      <c r="R29" s="304"/>
      <c r="S29" s="304"/>
      <c r="T29" s="324" t="s">
        <v>34</v>
      </c>
      <c r="U29" s="333"/>
      <c r="V29" s="333"/>
      <c r="W29" s="333"/>
      <c r="X29" s="324" t="s">
        <v>34</v>
      </c>
      <c r="Y29" s="333"/>
      <c r="Z29" s="333"/>
      <c r="AA29" s="334"/>
      <c r="AB29" s="1"/>
      <c r="AC29" s="185"/>
      <c r="AD29" s="185"/>
      <c r="AE29" s="185"/>
      <c r="AF29" s="185"/>
      <c r="AG29" s="185"/>
      <c r="AH29" s="185"/>
    </row>
    <row r="30" spans="1:34" ht="15.75" customHeight="1" x14ac:dyDescent="0.2">
      <c r="A30" s="205"/>
      <c r="B30" s="206"/>
      <c r="C30" s="407">
        <f>'LABOR RATE - Journeyman'!C30</f>
        <v>0</v>
      </c>
      <c r="D30" s="407"/>
      <c r="E30" s="407"/>
      <c r="F30" s="407"/>
      <c r="G30" s="407"/>
      <c r="H30" s="407"/>
      <c r="I30" s="83"/>
      <c r="J30" s="148">
        <f>'LABOR RATE - Journeyman'!J30</f>
        <v>0</v>
      </c>
      <c r="K30" s="15" t="s">
        <v>25</v>
      </c>
      <c r="L30" s="83" t="s">
        <v>27</v>
      </c>
      <c r="M30" s="327">
        <f>'LABOR RATE - Journeyman'!M30</f>
        <v>0</v>
      </c>
      <c r="N30" s="327">
        <f>'LABOR RATE - Journeyman'!N30</f>
        <v>0</v>
      </c>
      <c r="O30" s="83"/>
      <c r="P30" s="393">
        <f t="shared" ref="P30:P38" si="2">IF(J30&gt;0,$P$14*J30/100,M30)</f>
        <v>0</v>
      </c>
      <c r="Q30" s="393"/>
      <c r="R30" s="393"/>
      <c r="S30" s="393"/>
      <c r="T30" s="392"/>
      <c r="U30" s="392"/>
      <c r="V30" s="392"/>
      <c r="W30" s="392"/>
      <c r="X30" s="392"/>
      <c r="Y30" s="392"/>
      <c r="Z30" s="392"/>
      <c r="AA30" s="392"/>
      <c r="AB30" s="1"/>
      <c r="AC30" s="185"/>
      <c r="AD30" s="185"/>
      <c r="AE30" s="185"/>
      <c r="AF30" s="185"/>
      <c r="AG30" s="185"/>
      <c r="AH30" s="185"/>
    </row>
    <row r="31" spans="1:34" ht="15.75" customHeight="1" x14ac:dyDescent="0.2">
      <c r="A31" s="205"/>
      <c r="B31" s="206"/>
      <c r="C31" s="407">
        <f>'LABOR RATE - Journeyman'!C31</f>
        <v>0</v>
      </c>
      <c r="D31" s="407"/>
      <c r="E31" s="407"/>
      <c r="F31" s="407"/>
      <c r="G31" s="407"/>
      <c r="H31" s="407"/>
      <c r="I31" s="83"/>
      <c r="J31" s="148">
        <f>'LABOR RATE - Journeyman'!J31</f>
        <v>0</v>
      </c>
      <c r="K31" s="15" t="s">
        <v>25</v>
      </c>
      <c r="L31" s="83" t="s">
        <v>27</v>
      </c>
      <c r="M31" s="327">
        <f>'LABOR RATE - Journeyman'!M31</f>
        <v>0</v>
      </c>
      <c r="N31" s="327">
        <f>'LABOR RATE - Journeyman'!N31</f>
        <v>0</v>
      </c>
      <c r="O31" s="83"/>
      <c r="P31" s="393">
        <f t="shared" si="2"/>
        <v>0</v>
      </c>
      <c r="Q31" s="393"/>
      <c r="R31" s="393"/>
      <c r="S31" s="393"/>
      <c r="T31" s="392"/>
      <c r="U31" s="392"/>
      <c r="V31" s="392"/>
      <c r="W31" s="392"/>
      <c r="X31" s="392"/>
      <c r="Y31" s="392"/>
      <c r="Z31" s="392"/>
      <c r="AA31" s="392"/>
      <c r="AB31" s="1"/>
      <c r="AC31" s="185"/>
      <c r="AD31" s="185"/>
      <c r="AE31" s="185"/>
      <c r="AF31" s="185"/>
      <c r="AG31" s="185"/>
      <c r="AH31" s="185"/>
    </row>
    <row r="32" spans="1:34" ht="15.75" customHeight="1" x14ac:dyDescent="0.2">
      <c r="A32" s="211"/>
      <c r="B32" s="212"/>
      <c r="C32" s="394">
        <f>'LABOR RATE - Journeyman'!C32</f>
        <v>0</v>
      </c>
      <c r="D32" s="394"/>
      <c r="E32" s="394"/>
      <c r="F32" s="394"/>
      <c r="G32" s="394"/>
      <c r="H32" s="394"/>
      <c r="I32" s="83"/>
      <c r="J32" s="148">
        <f>'LABOR RATE - Journeyman'!J32</f>
        <v>0</v>
      </c>
      <c r="K32" s="15" t="s">
        <v>25</v>
      </c>
      <c r="L32" s="83" t="s">
        <v>27</v>
      </c>
      <c r="M32" s="327">
        <f>'LABOR RATE - Journeyman'!M32</f>
        <v>0</v>
      </c>
      <c r="N32" s="327">
        <f>'LABOR RATE - Journeyman'!N32</f>
        <v>0</v>
      </c>
      <c r="O32" s="87"/>
      <c r="P32" s="393">
        <f t="shared" si="2"/>
        <v>0</v>
      </c>
      <c r="Q32" s="393"/>
      <c r="R32" s="393"/>
      <c r="S32" s="393"/>
      <c r="T32" s="392"/>
      <c r="U32" s="392"/>
      <c r="V32" s="392"/>
      <c r="W32" s="392"/>
      <c r="X32" s="392"/>
      <c r="Y32" s="392"/>
      <c r="Z32" s="392"/>
      <c r="AA32" s="392"/>
      <c r="AB32" s="1"/>
      <c r="AC32" s="185"/>
      <c r="AD32" s="185"/>
      <c r="AE32" s="185"/>
      <c r="AF32" s="185"/>
      <c r="AG32" s="185"/>
      <c r="AH32" s="185"/>
    </row>
    <row r="33" spans="1:34" ht="15.75" customHeight="1" x14ac:dyDescent="0.2">
      <c r="A33" s="211"/>
      <c r="B33" s="212"/>
      <c r="C33" s="407">
        <f>'LABOR RATE - Journeyman'!C33</f>
        <v>0</v>
      </c>
      <c r="D33" s="407"/>
      <c r="E33" s="407"/>
      <c r="F33" s="407"/>
      <c r="G33" s="407"/>
      <c r="H33" s="407"/>
      <c r="I33" s="83"/>
      <c r="J33" s="148">
        <f>'LABOR RATE - Journeyman'!J33</f>
        <v>0</v>
      </c>
      <c r="K33" s="15" t="s">
        <v>25</v>
      </c>
      <c r="L33" s="83" t="s">
        <v>27</v>
      </c>
      <c r="M33" s="327">
        <f>'LABOR RATE - Journeyman'!M33</f>
        <v>0</v>
      </c>
      <c r="N33" s="327">
        <f>'LABOR RATE - Journeyman'!N33</f>
        <v>0</v>
      </c>
      <c r="O33" s="87"/>
      <c r="P33" s="393">
        <f t="shared" si="2"/>
        <v>0</v>
      </c>
      <c r="Q33" s="393"/>
      <c r="R33" s="393"/>
      <c r="S33" s="393"/>
      <c r="T33" s="392"/>
      <c r="U33" s="392"/>
      <c r="V33" s="392"/>
      <c r="W33" s="392"/>
      <c r="X33" s="392"/>
      <c r="Y33" s="392"/>
      <c r="Z33" s="392"/>
      <c r="AA33" s="392"/>
      <c r="AB33" s="1"/>
      <c r="AC33" s="185"/>
      <c r="AD33" s="185"/>
      <c r="AE33" s="185"/>
      <c r="AF33" s="185"/>
      <c r="AG33" s="185"/>
      <c r="AH33" s="185"/>
    </row>
    <row r="34" spans="1:34" ht="15.75" customHeight="1" x14ac:dyDescent="0.2">
      <c r="A34" s="205"/>
      <c r="B34" s="206"/>
      <c r="C34" s="407">
        <f>'LABOR RATE - Journeyman'!C34</f>
        <v>0</v>
      </c>
      <c r="D34" s="407"/>
      <c r="E34" s="407"/>
      <c r="F34" s="407"/>
      <c r="G34" s="407"/>
      <c r="H34" s="407"/>
      <c r="I34" s="83"/>
      <c r="J34" s="148">
        <f>'LABOR RATE - Journeyman'!J34</f>
        <v>0</v>
      </c>
      <c r="K34" s="15" t="s">
        <v>25</v>
      </c>
      <c r="L34" s="83" t="s">
        <v>27</v>
      </c>
      <c r="M34" s="327">
        <f>'LABOR RATE - Journeyman'!M34</f>
        <v>0</v>
      </c>
      <c r="N34" s="327">
        <f>'LABOR RATE - Journeyman'!N34</f>
        <v>0</v>
      </c>
      <c r="O34" s="83"/>
      <c r="P34" s="393">
        <f t="shared" si="2"/>
        <v>0</v>
      </c>
      <c r="Q34" s="393"/>
      <c r="R34" s="393"/>
      <c r="S34" s="393"/>
      <c r="T34" s="392"/>
      <c r="U34" s="392"/>
      <c r="V34" s="392"/>
      <c r="W34" s="392"/>
      <c r="X34" s="392"/>
      <c r="Y34" s="392"/>
      <c r="Z34" s="392"/>
      <c r="AA34" s="392"/>
      <c r="AB34" s="1"/>
      <c r="AC34" s="185"/>
      <c r="AD34" s="185"/>
      <c r="AE34" s="185"/>
      <c r="AF34" s="185"/>
      <c r="AG34" s="185"/>
      <c r="AH34" s="185"/>
    </row>
    <row r="35" spans="1:34" ht="15.75" customHeight="1" x14ac:dyDescent="0.2">
      <c r="A35" s="205"/>
      <c r="B35" s="206"/>
      <c r="C35" s="407">
        <f>'LABOR RATE - Journeyman'!C35</f>
        <v>0</v>
      </c>
      <c r="D35" s="407"/>
      <c r="E35" s="407"/>
      <c r="F35" s="407"/>
      <c r="G35" s="407"/>
      <c r="H35" s="407"/>
      <c r="I35" s="25"/>
      <c r="J35" s="148">
        <f>'LABOR RATE - Journeyman'!J35</f>
        <v>0</v>
      </c>
      <c r="K35" s="15" t="s">
        <v>25</v>
      </c>
      <c r="L35" s="83" t="s">
        <v>27</v>
      </c>
      <c r="M35" s="327">
        <f>'LABOR RATE - Journeyman'!M35</f>
        <v>0</v>
      </c>
      <c r="N35" s="327">
        <f>'LABOR RATE - Journeyman'!N35</f>
        <v>0</v>
      </c>
      <c r="O35" s="25"/>
      <c r="P35" s="393">
        <f t="shared" si="2"/>
        <v>0</v>
      </c>
      <c r="Q35" s="393"/>
      <c r="R35" s="393"/>
      <c r="S35" s="393"/>
      <c r="T35" s="392"/>
      <c r="U35" s="392"/>
      <c r="V35" s="392"/>
      <c r="W35" s="392"/>
      <c r="X35" s="392"/>
      <c r="Y35" s="392"/>
      <c r="Z35" s="392"/>
      <c r="AA35" s="392"/>
      <c r="AB35" s="1"/>
      <c r="AC35" s="185"/>
      <c r="AD35" s="185"/>
      <c r="AE35" s="185"/>
      <c r="AF35" s="185"/>
      <c r="AG35" s="185"/>
      <c r="AH35" s="185"/>
    </row>
    <row r="36" spans="1:34" ht="15.75" customHeight="1" x14ac:dyDescent="0.2">
      <c r="A36" s="205"/>
      <c r="B36" s="206"/>
      <c r="C36" s="407">
        <f>'LABOR RATE - Journeyman'!C36</f>
        <v>0</v>
      </c>
      <c r="D36" s="407"/>
      <c r="E36" s="407"/>
      <c r="F36" s="407"/>
      <c r="G36" s="407"/>
      <c r="H36" s="407"/>
      <c r="I36" s="83"/>
      <c r="J36" s="148">
        <f>'LABOR RATE - Journeyman'!J36</f>
        <v>0</v>
      </c>
      <c r="K36" s="15" t="s">
        <v>25</v>
      </c>
      <c r="L36" s="83" t="s">
        <v>27</v>
      </c>
      <c r="M36" s="327">
        <f>'LABOR RATE - Journeyman'!M36</f>
        <v>0</v>
      </c>
      <c r="N36" s="327">
        <f>'LABOR RATE - Journeyman'!N36</f>
        <v>0</v>
      </c>
      <c r="O36" s="83"/>
      <c r="P36" s="393">
        <f t="shared" si="2"/>
        <v>0</v>
      </c>
      <c r="Q36" s="393"/>
      <c r="R36" s="393"/>
      <c r="S36" s="393"/>
      <c r="T36" s="392"/>
      <c r="U36" s="392"/>
      <c r="V36" s="392"/>
      <c r="W36" s="392"/>
      <c r="X36" s="392"/>
      <c r="Y36" s="392"/>
      <c r="Z36" s="392"/>
      <c r="AA36" s="392"/>
      <c r="AB36" s="1"/>
      <c r="AC36" s="185"/>
      <c r="AD36" s="185"/>
      <c r="AE36" s="185"/>
      <c r="AF36" s="185"/>
      <c r="AG36" s="185"/>
      <c r="AH36" s="185"/>
    </row>
    <row r="37" spans="1:34" ht="15.75" customHeight="1" x14ac:dyDescent="0.2">
      <c r="A37" s="205"/>
      <c r="B37" s="206"/>
      <c r="C37" s="407">
        <f>'LABOR RATE - Journeyman'!C37</f>
        <v>0</v>
      </c>
      <c r="D37" s="407"/>
      <c r="E37" s="407"/>
      <c r="F37" s="407"/>
      <c r="G37" s="407"/>
      <c r="H37" s="407"/>
      <c r="I37" s="83"/>
      <c r="J37" s="148">
        <f>'LABOR RATE - Journeyman'!J37</f>
        <v>0</v>
      </c>
      <c r="K37" s="15" t="s">
        <v>25</v>
      </c>
      <c r="L37" s="83" t="s">
        <v>27</v>
      </c>
      <c r="M37" s="327">
        <f>'LABOR RATE - Journeyman'!M37</f>
        <v>0</v>
      </c>
      <c r="N37" s="327">
        <f>'LABOR RATE - Journeyman'!N37</f>
        <v>0</v>
      </c>
      <c r="O37" s="83"/>
      <c r="P37" s="393">
        <f t="shared" si="2"/>
        <v>0</v>
      </c>
      <c r="Q37" s="393"/>
      <c r="R37" s="393"/>
      <c r="S37" s="393"/>
      <c r="T37" s="392"/>
      <c r="U37" s="392"/>
      <c r="V37" s="392"/>
      <c r="W37" s="392"/>
      <c r="X37" s="392"/>
      <c r="Y37" s="392"/>
      <c r="Z37" s="392"/>
      <c r="AA37" s="392"/>
      <c r="AB37" s="1"/>
      <c r="AC37" s="185"/>
      <c r="AD37" s="185"/>
      <c r="AE37" s="185"/>
      <c r="AF37" s="185"/>
      <c r="AG37" s="185"/>
      <c r="AH37" s="185"/>
    </row>
    <row r="38" spans="1:34" ht="15.75" customHeight="1" x14ac:dyDescent="0.2">
      <c r="A38" s="203"/>
      <c r="B38" s="204"/>
      <c r="C38" s="407">
        <f>'LABOR RATE - Journeyman'!C38</f>
        <v>0</v>
      </c>
      <c r="D38" s="407"/>
      <c r="E38" s="407"/>
      <c r="F38" s="407"/>
      <c r="G38" s="407"/>
      <c r="H38" s="407"/>
      <c r="I38" s="25"/>
      <c r="J38" s="148">
        <f>'LABOR RATE - Journeyman'!J38</f>
        <v>0</v>
      </c>
      <c r="K38" s="15" t="s">
        <v>25</v>
      </c>
      <c r="L38" s="83" t="s">
        <v>27</v>
      </c>
      <c r="M38" s="327">
        <f>'LABOR RATE - Journeyman'!M38</f>
        <v>0</v>
      </c>
      <c r="N38" s="327">
        <f>'LABOR RATE - Journeyman'!N38</f>
        <v>0</v>
      </c>
      <c r="O38" s="25"/>
      <c r="P38" s="393">
        <f t="shared" si="2"/>
        <v>0</v>
      </c>
      <c r="Q38" s="393"/>
      <c r="R38" s="393"/>
      <c r="S38" s="393"/>
      <c r="T38" s="392"/>
      <c r="U38" s="392"/>
      <c r="V38" s="392"/>
      <c r="W38" s="392"/>
      <c r="X38" s="392"/>
      <c r="Y38" s="392"/>
      <c r="Z38" s="392"/>
      <c r="AA38" s="392"/>
      <c r="AB38" s="1"/>
      <c r="AC38" s="185"/>
      <c r="AD38" s="185"/>
      <c r="AE38" s="185"/>
      <c r="AF38" s="185"/>
      <c r="AG38" s="185"/>
      <c r="AH38" s="185"/>
    </row>
    <row r="39" spans="1:34" ht="15.75" customHeight="1" x14ac:dyDescent="0.2">
      <c r="A39" s="9" t="s">
        <v>10</v>
      </c>
      <c r="B39" s="341" t="s">
        <v>26</v>
      </c>
      <c r="C39" s="341">
        <f>SUM(C27:C38)</f>
        <v>0</v>
      </c>
      <c r="D39" s="341">
        <f>SUM(D27:D38)</f>
        <v>0</v>
      </c>
      <c r="E39" s="341">
        <f>SUM(E27:E38)</f>
        <v>0</v>
      </c>
      <c r="F39" s="341"/>
      <c r="G39" s="341"/>
      <c r="H39" s="341"/>
      <c r="I39" s="341"/>
      <c r="J39" s="341"/>
      <c r="K39" s="341"/>
      <c r="L39" s="341"/>
      <c r="M39" s="341"/>
      <c r="N39" s="341"/>
      <c r="O39" s="342"/>
      <c r="P39" s="393">
        <f>SUM(P27:S38)</f>
        <v>0</v>
      </c>
      <c r="Q39" s="393"/>
      <c r="R39" s="393"/>
      <c r="S39" s="393"/>
      <c r="T39" s="393">
        <f>SUM(T27:W38)</f>
        <v>0</v>
      </c>
      <c r="U39" s="393"/>
      <c r="V39" s="393"/>
      <c r="W39" s="393"/>
      <c r="X39" s="393">
        <f>SUM(X27:AA38)</f>
        <v>0</v>
      </c>
      <c r="Y39" s="393"/>
      <c r="Z39" s="393"/>
      <c r="AA39" s="393"/>
      <c r="AB39" s="1"/>
      <c r="AC39" s="185"/>
      <c r="AD39" s="185"/>
      <c r="AE39" s="185"/>
      <c r="AF39" s="185"/>
      <c r="AG39" s="185"/>
      <c r="AH39" s="185"/>
    </row>
    <row r="40" spans="1:34" ht="4.5" customHeight="1" x14ac:dyDescent="0.2">
      <c r="A40" s="11"/>
      <c r="B40" s="84"/>
      <c r="C40" s="12"/>
      <c r="D40" s="84"/>
      <c r="E40" s="84"/>
      <c r="F40" s="83"/>
      <c r="G40" s="83"/>
      <c r="H40" s="83"/>
      <c r="I40" s="83"/>
      <c r="J40" s="83"/>
      <c r="K40" s="83"/>
      <c r="L40" s="83"/>
      <c r="M40" s="83"/>
      <c r="N40" s="83"/>
      <c r="O40" s="83"/>
      <c r="P40" s="58"/>
      <c r="Q40" s="58"/>
      <c r="R40" s="58"/>
      <c r="S40" s="58"/>
      <c r="T40" s="58"/>
      <c r="U40" s="58"/>
      <c r="V40" s="58"/>
      <c r="W40" s="58"/>
      <c r="X40" s="58"/>
      <c r="Y40" s="58"/>
      <c r="Z40" s="58"/>
      <c r="AA40" s="101"/>
      <c r="AB40" s="1"/>
      <c r="AC40" s="185"/>
      <c r="AD40" s="185"/>
      <c r="AE40" s="185"/>
      <c r="AF40" s="185"/>
      <c r="AG40" s="185"/>
      <c r="AH40" s="185"/>
    </row>
    <row r="41" spans="1:34" ht="15.75" customHeight="1" x14ac:dyDescent="0.2">
      <c r="A41" s="9" t="s">
        <v>11</v>
      </c>
      <c r="B41" s="341" t="s">
        <v>24</v>
      </c>
      <c r="C41" s="341"/>
      <c r="D41" s="341"/>
      <c r="E41" s="341"/>
      <c r="F41" s="341"/>
      <c r="G41" s="341"/>
      <c r="H41" s="341"/>
      <c r="I41" s="341"/>
      <c r="J41" s="341"/>
      <c r="K41" s="341"/>
      <c r="L41" s="341"/>
      <c r="M41" s="341"/>
      <c r="N41" s="341"/>
      <c r="O41" s="342"/>
      <c r="P41" s="393">
        <f>P25+P39</f>
        <v>0</v>
      </c>
      <c r="Q41" s="393"/>
      <c r="R41" s="393"/>
      <c r="S41" s="393"/>
      <c r="T41" s="393">
        <f>T25+T39</f>
        <v>0</v>
      </c>
      <c r="U41" s="393"/>
      <c r="V41" s="393"/>
      <c r="W41" s="393"/>
      <c r="X41" s="393">
        <f>X25+X39</f>
        <v>0</v>
      </c>
      <c r="Y41" s="393"/>
      <c r="Z41" s="393"/>
      <c r="AA41" s="393"/>
      <c r="AB41" s="1"/>
      <c r="AC41" s="185"/>
      <c r="AD41" s="185"/>
      <c r="AE41" s="185"/>
      <c r="AF41" s="185"/>
      <c r="AG41" s="185"/>
      <c r="AH41" s="185"/>
    </row>
    <row r="42" spans="1:34" ht="4.5" customHeight="1" x14ac:dyDescent="0.2">
      <c r="A42" s="11"/>
      <c r="B42" s="84"/>
      <c r="C42" s="16"/>
      <c r="D42" s="16"/>
      <c r="E42" s="16"/>
      <c r="F42" s="83"/>
      <c r="G42" s="83"/>
      <c r="H42" s="83"/>
      <c r="I42" s="83"/>
      <c r="J42" s="83"/>
      <c r="K42" s="83"/>
      <c r="L42" s="83"/>
      <c r="M42" s="83"/>
      <c r="N42" s="83"/>
      <c r="O42" s="83"/>
      <c r="P42" s="83"/>
      <c r="Q42" s="83"/>
      <c r="R42" s="83"/>
      <c r="S42" s="83"/>
      <c r="T42" s="83"/>
      <c r="U42" s="83"/>
      <c r="V42" s="83"/>
      <c r="W42" s="83"/>
      <c r="X42" s="83"/>
      <c r="Y42" s="83"/>
      <c r="Z42" s="83"/>
      <c r="AA42" s="102"/>
      <c r="AB42" s="1"/>
      <c r="AC42" s="185"/>
      <c r="AD42" s="185"/>
      <c r="AE42" s="185"/>
      <c r="AF42" s="185"/>
      <c r="AG42" s="185"/>
      <c r="AH42" s="185"/>
    </row>
    <row r="43" spans="1:34" ht="1.5" customHeight="1" x14ac:dyDescent="0.2">
      <c r="A43" s="24"/>
      <c r="B43" s="17"/>
      <c r="C43" s="18"/>
      <c r="D43" s="18"/>
      <c r="E43" s="18"/>
      <c r="F43" s="19"/>
      <c r="G43" s="19"/>
      <c r="H43" s="19"/>
      <c r="I43" s="19"/>
      <c r="J43" s="19"/>
      <c r="K43" s="19"/>
      <c r="L43" s="19"/>
      <c r="M43" s="19"/>
      <c r="N43" s="19"/>
      <c r="O43" s="19"/>
      <c r="P43" s="19"/>
      <c r="Q43" s="19"/>
      <c r="R43" s="19"/>
      <c r="S43" s="19"/>
      <c r="T43" s="19"/>
      <c r="U43" s="19"/>
      <c r="V43" s="19"/>
      <c r="W43" s="19"/>
      <c r="X43" s="19"/>
      <c r="Y43" s="19"/>
      <c r="Z43" s="19"/>
      <c r="AA43" s="103"/>
      <c r="AB43" s="1"/>
      <c r="AC43" s="185"/>
      <c r="AD43" s="185"/>
      <c r="AE43" s="185"/>
      <c r="AF43" s="185"/>
      <c r="AG43" s="185"/>
      <c r="AH43" s="185"/>
    </row>
    <row r="44" spans="1:34" ht="15.75" customHeight="1" x14ac:dyDescent="0.2">
      <c r="A44" s="23" t="s">
        <v>12</v>
      </c>
      <c r="B44" s="389" t="s">
        <v>211</v>
      </c>
      <c r="C44" s="389"/>
      <c r="D44" s="389"/>
      <c r="E44" s="389"/>
      <c r="F44" s="389"/>
      <c r="G44" s="389"/>
      <c r="H44" s="389"/>
      <c r="I44" s="389"/>
      <c r="J44" s="389"/>
      <c r="K44" s="389"/>
      <c r="L44" s="389"/>
      <c r="M44" s="437">
        <f>'LABOR RATE - Journeyman'!M44:N44</f>
        <v>15</v>
      </c>
      <c r="N44" s="437"/>
      <c r="O44" s="238" t="s">
        <v>25</v>
      </c>
      <c r="P44" s="350">
        <f>P41*M44/100</f>
        <v>0</v>
      </c>
      <c r="Q44" s="351"/>
      <c r="R44" s="351"/>
      <c r="S44" s="352"/>
      <c r="T44" s="353" t="s">
        <v>33</v>
      </c>
      <c r="U44" s="354"/>
      <c r="V44" s="354"/>
      <c r="W44" s="354"/>
      <c r="X44" s="354"/>
      <c r="Y44" s="354"/>
      <c r="Z44" s="354"/>
      <c r="AA44" s="355"/>
      <c r="AB44" s="1"/>
      <c r="AC44" s="185"/>
      <c r="AD44" s="185"/>
      <c r="AE44" s="185"/>
      <c r="AF44" s="185"/>
      <c r="AG44" s="185"/>
      <c r="AH44" s="185"/>
    </row>
    <row r="45" spans="1:34" ht="15.75" customHeight="1" x14ac:dyDescent="0.2">
      <c r="A45" s="81"/>
      <c r="B45" s="239" t="s">
        <v>219</v>
      </c>
      <c r="C45" s="8"/>
      <c r="D45" s="60"/>
      <c r="E45" s="60"/>
      <c r="F45" s="87"/>
      <c r="G45" s="87"/>
      <c r="H45" s="87"/>
      <c r="I45" s="87"/>
      <c r="J45" s="87"/>
      <c r="K45" s="87"/>
      <c r="L45" s="87"/>
      <c r="M45" s="87"/>
      <c r="N45" s="87"/>
      <c r="O45" s="87"/>
      <c r="P45" s="304"/>
      <c r="Q45" s="304"/>
      <c r="R45" s="304"/>
      <c r="S45" s="304"/>
      <c r="T45" s="304"/>
      <c r="U45" s="304"/>
      <c r="V45" s="304"/>
      <c r="W45" s="304"/>
      <c r="X45" s="304"/>
      <c r="Y45" s="304"/>
      <c r="Z45" s="304"/>
      <c r="AA45" s="305"/>
      <c r="AB45" s="1"/>
      <c r="AC45" s="185"/>
      <c r="AD45" s="185"/>
      <c r="AE45" s="185"/>
      <c r="AF45" s="185"/>
      <c r="AG45" s="185"/>
      <c r="AH45" s="185"/>
    </row>
    <row r="46" spans="1:34" ht="15.75" customHeight="1" x14ac:dyDescent="0.2">
      <c r="A46" s="205"/>
      <c r="B46" s="206"/>
      <c r="C46" s="348" t="s">
        <v>220</v>
      </c>
      <c r="D46" s="397"/>
      <c r="E46" s="397"/>
      <c r="F46" s="397"/>
      <c r="G46" s="397"/>
      <c r="H46" s="397"/>
      <c r="I46" s="397"/>
      <c r="J46" s="153">
        <f>'LABOR RATE - Journeyman'!J46</f>
        <v>7.7</v>
      </c>
      <c r="K46" s="15" t="s">
        <v>25</v>
      </c>
      <c r="L46" s="349"/>
      <c r="M46" s="396"/>
      <c r="N46" s="396"/>
      <c r="O46" s="104"/>
      <c r="P46" s="393">
        <f>$P$25*J46/100</f>
        <v>0</v>
      </c>
      <c r="Q46" s="393"/>
      <c r="R46" s="393"/>
      <c r="S46" s="393"/>
      <c r="T46" s="393">
        <f>P46*0.5</f>
        <v>0</v>
      </c>
      <c r="U46" s="393"/>
      <c r="V46" s="393"/>
      <c r="W46" s="393"/>
      <c r="X46" s="393">
        <f>P46</f>
        <v>0</v>
      </c>
      <c r="Y46" s="393"/>
      <c r="Z46" s="393"/>
      <c r="AA46" s="393"/>
      <c r="AB46" s="1"/>
      <c r="AC46" s="185"/>
      <c r="AD46" s="185"/>
      <c r="AE46" s="185"/>
      <c r="AF46" s="185"/>
      <c r="AG46" s="185"/>
      <c r="AH46" s="185"/>
    </row>
    <row r="47" spans="1:34" ht="15.75" customHeight="1" x14ac:dyDescent="0.2">
      <c r="A47" s="205"/>
      <c r="B47" s="206"/>
      <c r="C47" s="348" t="s">
        <v>212</v>
      </c>
      <c r="D47" s="397"/>
      <c r="E47" s="397"/>
      <c r="F47" s="397"/>
      <c r="G47" s="397"/>
      <c r="H47" s="397"/>
      <c r="I47" s="397"/>
      <c r="J47" s="153">
        <f>'LABOR RATE - Journeyman'!J47</f>
        <v>0.8</v>
      </c>
      <c r="K47" s="15" t="s">
        <v>25</v>
      </c>
      <c r="L47" s="358" t="s">
        <v>66</v>
      </c>
      <c r="M47" s="358"/>
      <c r="N47" s="358"/>
      <c r="O47" s="359"/>
      <c r="P47" s="393">
        <f t="shared" ref="P47:P52" si="3">$P$25*J47/100</f>
        <v>0</v>
      </c>
      <c r="Q47" s="393"/>
      <c r="R47" s="393"/>
      <c r="S47" s="393"/>
      <c r="T47" s="393">
        <f>P47*0.5</f>
        <v>0</v>
      </c>
      <c r="U47" s="393"/>
      <c r="V47" s="393"/>
      <c r="W47" s="393"/>
      <c r="X47" s="393">
        <f>P47</f>
        <v>0</v>
      </c>
      <c r="Y47" s="393"/>
      <c r="Z47" s="393"/>
      <c r="AA47" s="393"/>
      <c r="AB47" s="1"/>
      <c r="AC47" s="185"/>
      <c r="AD47" s="185"/>
      <c r="AE47" s="185"/>
      <c r="AF47" s="185"/>
      <c r="AG47" s="185"/>
      <c r="AH47" s="185"/>
    </row>
    <row r="48" spans="1:34" ht="15.75" customHeight="1" x14ac:dyDescent="0.2">
      <c r="A48" s="205"/>
      <c r="B48" s="206"/>
      <c r="C48" s="348" t="s">
        <v>213</v>
      </c>
      <c r="D48" s="434"/>
      <c r="E48" s="434"/>
      <c r="F48" s="434"/>
      <c r="G48" s="434"/>
      <c r="H48" s="434"/>
      <c r="I48" s="434"/>
      <c r="J48" s="153">
        <f>'LABOR RATE - Journeyman'!J48</f>
        <v>0</v>
      </c>
      <c r="K48" s="15" t="s">
        <v>25</v>
      </c>
      <c r="L48" s="358"/>
      <c r="M48" s="358"/>
      <c r="N48" s="358"/>
      <c r="O48" s="359"/>
      <c r="P48" s="393">
        <f t="shared" si="3"/>
        <v>0</v>
      </c>
      <c r="Q48" s="393"/>
      <c r="R48" s="393"/>
      <c r="S48" s="393"/>
      <c r="T48" s="393">
        <f>P48*0.5</f>
        <v>0</v>
      </c>
      <c r="U48" s="393"/>
      <c r="V48" s="393"/>
      <c r="W48" s="393"/>
      <c r="X48" s="393">
        <f>P48</f>
        <v>0</v>
      </c>
      <c r="Y48" s="393"/>
      <c r="Z48" s="393"/>
      <c r="AA48" s="393"/>
      <c r="AB48" s="1"/>
      <c r="AC48" s="185"/>
      <c r="AD48" s="185"/>
      <c r="AE48" s="185"/>
      <c r="AF48" s="185"/>
      <c r="AG48" s="185"/>
      <c r="AH48" s="185"/>
    </row>
    <row r="49" spans="1:34" ht="15.75" customHeight="1" x14ac:dyDescent="0.2">
      <c r="A49" s="205"/>
      <c r="B49" s="206"/>
      <c r="C49" s="348" t="s">
        <v>214</v>
      </c>
      <c r="D49" s="397"/>
      <c r="E49" s="397"/>
      <c r="F49" s="397"/>
      <c r="G49" s="397"/>
      <c r="H49" s="397"/>
      <c r="I49" s="397"/>
      <c r="J49" s="153">
        <f>'LABOR RATE - Journeyman'!J49</f>
        <v>0</v>
      </c>
      <c r="K49" s="15" t="s">
        <v>25</v>
      </c>
      <c r="L49" s="358"/>
      <c r="M49" s="358"/>
      <c r="N49" s="358"/>
      <c r="O49" s="359"/>
      <c r="P49" s="393">
        <f t="shared" si="3"/>
        <v>0</v>
      </c>
      <c r="Q49" s="393"/>
      <c r="R49" s="393"/>
      <c r="S49" s="393"/>
      <c r="T49" s="360" t="s">
        <v>33</v>
      </c>
      <c r="U49" s="336"/>
      <c r="V49" s="336"/>
      <c r="W49" s="336"/>
      <c r="X49" s="336"/>
      <c r="Y49" s="336"/>
      <c r="Z49" s="336"/>
      <c r="AA49" s="337"/>
      <c r="AB49" s="1"/>
      <c r="AC49" s="185"/>
      <c r="AD49" s="185"/>
      <c r="AE49" s="185"/>
      <c r="AF49" s="185"/>
      <c r="AG49" s="185"/>
      <c r="AH49" s="185"/>
    </row>
    <row r="50" spans="1:34" ht="15.75" customHeight="1" x14ac:dyDescent="0.2">
      <c r="A50" s="205"/>
      <c r="B50" s="206"/>
      <c r="C50" s="435" t="s">
        <v>215</v>
      </c>
      <c r="D50" s="436"/>
      <c r="E50" s="436"/>
      <c r="F50" s="436"/>
      <c r="G50" s="436"/>
      <c r="H50" s="436"/>
      <c r="I50" s="436"/>
      <c r="J50" s="153">
        <f>'LABOR RATE - Journeyman'!J50</f>
        <v>1</v>
      </c>
      <c r="K50" s="15" t="s">
        <v>25</v>
      </c>
      <c r="L50" s="84"/>
      <c r="M50" s="369"/>
      <c r="N50" s="369"/>
      <c r="O50" s="83"/>
      <c r="P50" s="393">
        <f t="shared" si="3"/>
        <v>0</v>
      </c>
      <c r="Q50" s="393"/>
      <c r="R50" s="393"/>
      <c r="S50" s="393"/>
      <c r="T50" s="353"/>
      <c r="U50" s="354"/>
      <c r="V50" s="354"/>
      <c r="W50" s="354"/>
      <c r="X50" s="354"/>
      <c r="Y50" s="354"/>
      <c r="Z50" s="354"/>
      <c r="AA50" s="355"/>
      <c r="AB50" s="1"/>
      <c r="AC50" s="185"/>
      <c r="AD50" s="185"/>
      <c r="AE50" s="185"/>
      <c r="AF50" s="185"/>
      <c r="AG50" s="185"/>
      <c r="AH50" s="185"/>
    </row>
    <row r="51" spans="1:34" ht="15.75" customHeight="1" x14ac:dyDescent="0.2">
      <c r="A51" s="205"/>
      <c r="B51" s="206"/>
      <c r="C51" s="348" t="s">
        <v>216</v>
      </c>
      <c r="D51" s="424"/>
      <c r="E51" s="424"/>
      <c r="F51" s="424"/>
      <c r="G51" s="424"/>
      <c r="H51" s="424"/>
      <c r="I51" s="424"/>
      <c r="J51" s="153">
        <f>'LABOR RATE - Journeyman'!J51</f>
        <v>1</v>
      </c>
      <c r="K51" s="15" t="s">
        <v>25</v>
      </c>
      <c r="L51" s="84"/>
      <c r="M51" s="369"/>
      <c r="N51" s="369"/>
      <c r="O51" s="83"/>
      <c r="P51" s="393">
        <f t="shared" si="3"/>
        <v>0</v>
      </c>
      <c r="Q51" s="393"/>
      <c r="R51" s="393"/>
      <c r="S51" s="393"/>
      <c r="T51" s="353"/>
      <c r="U51" s="354"/>
      <c r="V51" s="354"/>
      <c r="W51" s="354"/>
      <c r="X51" s="354"/>
      <c r="Y51" s="354"/>
      <c r="Z51" s="354"/>
      <c r="AA51" s="355"/>
      <c r="AB51" s="1"/>
      <c r="AC51" s="185"/>
      <c r="AD51" s="185"/>
      <c r="AE51" s="185"/>
      <c r="AF51" s="185"/>
      <c r="AG51" s="185"/>
      <c r="AH51" s="185"/>
    </row>
    <row r="52" spans="1:34" ht="15.75" customHeight="1" x14ac:dyDescent="0.2">
      <c r="A52" s="205"/>
      <c r="B52" s="206"/>
      <c r="C52" s="348" t="s">
        <v>217</v>
      </c>
      <c r="D52" s="424"/>
      <c r="E52" s="424"/>
      <c r="F52" s="424"/>
      <c r="G52" s="424"/>
      <c r="H52" s="424"/>
      <c r="I52" s="424"/>
      <c r="J52" s="153">
        <f>'LABOR RATE - Journeyman'!J52</f>
        <v>3</v>
      </c>
      <c r="K52" s="15" t="s">
        <v>25</v>
      </c>
      <c r="L52" s="84"/>
      <c r="M52" s="369"/>
      <c r="N52" s="369"/>
      <c r="O52" s="83"/>
      <c r="P52" s="393">
        <f t="shared" si="3"/>
        <v>0</v>
      </c>
      <c r="Q52" s="393"/>
      <c r="R52" s="393"/>
      <c r="S52" s="393"/>
      <c r="T52" s="338"/>
      <c r="U52" s="339"/>
      <c r="V52" s="339"/>
      <c r="W52" s="339"/>
      <c r="X52" s="339"/>
      <c r="Y52" s="339"/>
      <c r="Z52" s="339"/>
      <c r="AA52" s="340"/>
      <c r="AB52" s="1"/>
      <c r="AC52" s="185"/>
      <c r="AD52" s="185"/>
      <c r="AE52" s="185"/>
      <c r="AF52" s="185"/>
      <c r="AG52" s="185"/>
      <c r="AH52" s="185"/>
    </row>
    <row r="53" spans="1:34" ht="15.75" customHeight="1" x14ac:dyDescent="0.2">
      <c r="A53" s="205"/>
      <c r="B53" s="206"/>
      <c r="C53" s="371" t="s">
        <v>218</v>
      </c>
      <c r="D53" s="431"/>
      <c r="E53" s="431"/>
      <c r="F53" s="431"/>
      <c r="G53" s="431"/>
      <c r="H53" s="431"/>
      <c r="I53" s="431"/>
      <c r="J53" s="58"/>
      <c r="K53" s="83"/>
      <c r="L53" s="83"/>
      <c r="M53" s="328"/>
      <c r="N53" s="328"/>
      <c r="O53" s="83"/>
      <c r="P53" s="372"/>
      <c r="Q53" s="372"/>
      <c r="R53" s="372"/>
      <c r="S53" s="372"/>
      <c r="T53" s="333"/>
      <c r="U53" s="333"/>
      <c r="V53" s="333"/>
      <c r="W53" s="333"/>
      <c r="X53" s="333"/>
      <c r="Y53" s="333"/>
      <c r="Z53" s="333"/>
      <c r="AA53" s="334"/>
      <c r="AB53" s="1"/>
      <c r="AC53" s="185"/>
      <c r="AD53" s="185"/>
      <c r="AE53" s="185"/>
      <c r="AF53" s="185"/>
      <c r="AG53" s="185"/>
      <c r="AH53" s="185"/>
    </row>
    <row r="54" spans="1:34" ht="15.75" customHeight="1" x14ac:dyDescent="0.2">
      <c r="A54" s="205"/>
      <c r="B54" s="206"/>
      <c r="C54" s="407">
        <f>'LABOR RATE - Journeyman'!C54</f>
        <v>0</v>
      </c>
      <c r="D54" s="407"/>
      <c r="E54" s="407"/>
      <c r="F54" s="407"/>
      <c r="G54" s="407"/>
      <c r="H54" s="407"/>
      <c r="I54" s="83"/>
      <c r="J54" s="148"/>
      <c r="K54" s="15" t="s">
        <v>25</v>
      </c>
      <c r="L54" s="83" t="s">
        <v>27</v>
      </c>
      <c r="M54" s="370"/>
      <c r="N54" s="370"/>
      <c r="O54" s="83"/>
      <c r="P54" s="393">
        <f>IF(J54&gt;0,$P$25*J54/100,M54)</f>
        <v>0</v>
      </c>
      <c r="Q54" s="393"/>
      <c r="R54" s="393"/>
      <c r="S54" s="393"/>
      <c r="T54" s="392"/>
      <c r="U54" s="392"/>
      <c r="V54" s="392"/>
      <c r="W54" s="392"/>
      <c r="X54" s="392"/>
      <c r="Y54" s="392"/>
      <c r="Z54" s="392"/>
      <c r="AA54" s="392"/>
      <c r="AB54" s="1"/>
      <c r="AC54" s="185"/>
      <c r="AD54" s="185"/>
      <c r="AE54" s="185"/>
      <c r="AF54" s="185"/>
      <c r="AG54" s="185"/>
      <c r="AH54" s="185"/>
    </row>
    <row r="55" spans="1:34" ht="15.75" customHeight="1" x14ac:dyDescent="0.2">
      <c r="A55" s="205"/>
      <c r="B55" s="206"/>
      <c r="C55" s="394">
        <f>'LABOR RATE - Journeyman'!C55</f>
        <v>0</v>
      </c>
      <c r="D55" s="394"/>
      <c r="E55" s="394"/>
      <c r="F55" s="394"/>
      <c r="G55" s="394"/>
      <c r="H55" s="394"/>
      <c r="I55" s="83"/>
      <c r="J55" s="148"/>
      <c r="K55" s="15" t="s">
        <v>25</v>
      </c>
      <c r="L55" s="83" t="s">
        <v>27</v>
      </c>
      <c r="M55" s="370"/>
      <c r="N55" s="370"/>
      <c r="O55" s="83"/>
      <c r="P55" s="393">
        <f t="shared" ref="P55:P63" si="4">IF(J55&gt;0,$P$25*J55/100,M55)</f>
        <v>0</v>
      </c>
      <c r="Q55" s="393"/>
      <c r="R55" s="393"/>
      <c r="S55" s="393"/>
      <c r="T55" s="392"/>
      <c r="U55" s="392"/>
      <c r="V55" s="392"/>
      <c r="W55" s="392"/>
      <c r="X55" s="392"/>
      <c r="Y55" s="392"/>
      <c r="Z55" s="392"/>
      <c r="AA55" s="392"/>
      <c r="AB55" s="1"/>
      <c r="AC55" s="185"/>
      <c r="AD55" s="185"/>
      <c r="AE55" s="185"/>
      <c r="AF55" s="185"/>
      <c r="AG55" s="185"/>
      <c r="AH55" s="185"/>
    </row>
    <row r="56" spans="1:34" ht="15.75" customHeight="1" x14ac:dyDescent="0.2">
      <c r="A56" s="205"/>
      <c r="B56" s="206"/>
      <c r="C56" s="394">
        <f>'LABOR RATE - Journeyman'!C56</f>
        <v>0</v>
      </c>
      <c r="D56" s="394"/>
      <c r="E56" s="394"/>
      <c r="F56" s="394"/>
      <c r="G56" s="394"/>
      <c r="H56" s="394"/>
      <c r="I56" s="83"/>
      <c r="J56" s="148"/>
      <c r="K56" s="15" t="s">
        <v>25</v>
      </c>
      <c r="L56" s="83" t="s">
        <v>27</v>
      </c>
      <c r="M56" s="370"/>
      <c r="N56" s="370"/>
      <c r="O56" s="83"/>
      <c r="P56" s="393">
        <f t="shared" si="4"/>
        <v>0</v>
      </c>
      <c r="Q56" s="393"/>
      <c r="R56" s="393"/>
      <c r="S56" s="393"/>
      <c r="T56" s="392"/>
      <c r="U56" s="392"/>
      <c r="V56" s="392"/>
      <c r="W56" s="392"/>
      <c r="X56" s="392"/>
      <c r="Y56" s="392"/>
      <c r="Z56" s="392"/>
      <c r="AA56" s="392"/>
      <c r="AB56" s="1"/>
      <c r="AC56" s="185"/>
      <c r="AD56" s="185"/>
      <c r="AE56" s="185"/>
      <c r="AF56" s="185"/>
      <c r="AG56" s="185"/>
      <c r="AH56" s="185"/>
    </row>
    <row r="57" spans="1:34" ht="15.75" customHeight="1" x14ac:dyDescent="0.2">
      <c r="A57" s="205"/>
      <c r="B57" s="206"/>
      <c r="C57" s="394">
        <f>'LABOR RATE - Journeyman'!C57</f>
        <v>0</v>
      </c>
      <c r="D57" s="394"/>
      <c r="E57" s="394"/>
      <c r="F57" s="394"/>
      <c r="G57" s="394"/>
      <c r="H57" s="394"/>
      <c r="I57" s="83"/>
      <c r="J57" s="148"/>
      <c r="K57" s="15" t="s">
        <v>25</v>
      </c>
      <c r="L57" s="83" t="s">
        <v>27</v>
      </c>
      <c r="M57" s="370"/>
      <c r="N57" s="370"/>
      <c r="O57" s="83"/>
      <c r="P57" s="393">
        <f t="shared" si="4"/>
        <v>0</v>
      </c>
      <c r="Q57" s="393"/>
      <c r="R57" s="393"/>
      <c r="S57" s="393"/>
      <c r="T57" s="392"/>
      <c r="U57" s="392"/>
      <c r="V57" s="392"/>
      <c r="W57" s="392"/>
      <c r="X57" s="392"/>
      <c r="Y57" s="392"/>
      <c r="Z57" s="392"/>
      <c r="AA57" s="392"/>
      <c r="AB57" s="1"/>
      <c r="AC57" s="185"/>
      <c r="AD57" s="185"/>
      <c r="AE57" s="185"/>
      <c r="AF57" s="185"/>
      <c r="AG57" s="185"/>
      <c r="AH57" s="185"/>
    </row>
    <row r="58" spans="1:34" ht="15.75" customHeight="1" x14ac:dyDescent="0.2">
      <c r="A58" s="205"/>
      <c r="B58" s="206"/>
      <c r="C58" s="394">
        <f>'LABOR RATE - Journeyman'!C58</f>
        <v>0</v>
      </c>
      <c r="D58" s="394"/>
      <c r="E58" s="394"/>
      <c r="F58" s="394"/>
      <c r="G58" s="394"/>
      <c r="H58" s="394"/>
      <c r="I58" s="83"/>
      <c r="J58" s="148"/>
      <c r="K58" s="15" t="s">
        <v>25</v>
      </c>
      <c r="L58" s="83" t="s">
        <v>27</v>
      </c>
      <c r="M58" s="370"/>
      <c r="N58" s="370"/>
      <c r="O58" s="83"/>
      <c r="P58" s="393">
        <f t="shared" si="4"/>
        <v>0</v>
      </c>
      <c r="Q58" s="393"/>
      <c r="R58" s="393"/>
      <c r="S58" s="393"/>
      <c r="T58" s="392"/>
      <c r="U58" s="392"/>
      <c r="V58" s="392"/>
      <c r="W58" s="392"/>
      <c r="X58" s="392"/>
      <c r="Y58" s="392"/>
      <c r="Z58" s="392"/>
      <c r="AA58" s="392"/>
      <c r="AB58" s="1"/>
      <c r="AC58" s="185"/>
      <c r="AD58" s="185"/>
      <c r="AE58" s="185"/>
      <c r="AF58" s="185"/>
      <c r="AG58" s="185"/>
      <c r="AH58" s="185"/>
    </row>
    <row r="59" spans="1:34" ht="15.75" customHeight="1" x14ac:dyDescent="0.2">
      <c r="A59" s="205"/>
      <c r="B59" s="206"/>
      <c r="C59" s="394">
        <f>'LABOR RATE - Journeyman'!C59</f>
        <v>0</v>
      </c>
      <c r="D59" s="394"/>
      <c r="E59" s="394"/>
      <c r="F59" s="394"/>
      <c r="G59" s="394"/>
      <c r="H59" s="394"/>
      <c r="I59" s="83"/>
      <c r="J59" s="148"/>
      <c r="K59" s="15" t="s">
        <v>25</v>
      </c>
      <c r="L59" s="83" t="s">
        <v>27</v>
      </c>
      <c r="M59" s="370"/>
      <c r="N59" s="370"/>
      <c r="O59" s="83"/>
      <c r="P59" s="393">
        <f t="shared" si="4"/>
        <v>0</v>
      </c>
      <c r="Q59" s="393"/>
      <c r="R59" s="393"/>
      <c r="S59" s="393"/>
      <c r="T59" s="392"/>
      <c r="U59" s="392"/>
      <c r="V59" s="392"/>
      <c r="W59" s="392"/>
      <c r="X59" s="392"/>
      <c r="Y59" s="392"/>
      <c r="Z59" s="392"/>
      <c r="AA59" s="392"/>
      <c r="AB59" s="1"/>
      <c r="AC59" s="185"/>
      <c r="AD59" s="185"/>
      <c r="AE59" s="185"/>
      <c r="AF59" s="185"/>
      <c r="AG59" s="185"/>
      <c r="AH59" s="185"/>
    </row>
    <row r="60" spans="1:34" ht="15.75" customHeight="1" x14ac:dyDescent="0.2">
      <c r="A60" s="205"/>
      <c r="B60" s="206"/>
      <c r="C60" s="394">
        <f>'LABOR RATE - Journeyman'!C60</f>
        <v>0</v>
      </c>
      <c r="D60" s="394"/>
      <c r="E60" s="394"/>
      <c r="F60" s="394"/>
      <c r="G60" s="394"/>
      <c r="H60" s="394"/>
      <c r="I60" s="83"/>
      <c r="J60" s="148"/>
      <c r="K60" s="15" t="s">
        <v>25</v>
      </c>
      <c r="L60" s="83" t="s">
        <v>27</v>
      </c>
      <c r="M60" s="370"/>
      <c r="N60" s="370"/>
      <c r="O60" s="83"/>
      <c r="P60" s="393">
        <f t="shared" si="4"/>
        <v>0</v>
      </c>
      <c r="Q60" s="393"/>
      <c r="R60" s="393"/>
      <c r="S60" s="393"/>
      <c r="T60" s="392"/>
      <c r="U60" s="392"/>
      <c r="V60" s="392"/>
      <c r="W60" s="392"/>
      <c r="X60" s="392"/>
      <c r="Y60" s="392"/>
      <c r="Z60" s="392"/>
      <c r="AA60" s="392"/>
      <c r="AB60" s="1"/>
      <c r="AC60" s="185"/>
      <c r="AD60" s="185"/>
      <c r="AE60" s="185"/>
      <c r="AF60" s="185"/>
      <c r="AG60" s="185"/>
      <c r="AH60" s="185"/>
    </row>
    <row r="61" spans="1:34" ht="15.75" customHeight="1" x14ac:dyDescent="0.2">
      <c r="A61" s="205"/>
      <c r="B61" s="206"/>
      <c r="C61" s="394">
        <f>'LABOR RATE - Journeyman'!C61</f>
        <v>0</v>
      </c>
      <c r="D61" s="394"/>
      <c r="E61" s="394"/>
      <c r="F61" s="394"/>
      <c r="G61" s="394"/>
      <c r="H61" s="394"/>
      <c r="I61" s="83"/>
      <c r="J61" s="148"/>
      <c r="K61" s="15" t="s">
        <v>25</v>
      </c>
      <c r="L61" s="83" t="s">
        <v>27</v>
      </c>
      <c r="M61" s="370"/>
      <c r="N61" s="370"/>
      <c r="O61" s="83"/>
      <c r="P61" s="393">
        <f t="shared" si="4"/>
        <v>0</v>
      </c>
      <c r="Q61" s="393"/>
      <c r="R61" s="393"/>
      <c r="S61" s="393"/>
      <c r="T61" s="392"/>
      <c r="U61" s="392"/>
      <c r="V61" s="392"/>
      <c r="W61" s="392"/>
      <c r="X61" s="392"/>
      <c r="Y61" s="392"/>
      <c r="Z61" s="392"/>
      <c r="AA61" s="392"/>
      <c r="AB61" s="1"/>
      <c r="AC61" s="185"/>
      <c r="AD61" s="185"/>
      <c r="AE61" s="185"/>
      <c r="AF61" s="185"/>
      <c r="AG61" s="185"/>
      <c r="AH61" s="185"/>
    </row>
    <row r="62" spans="1:34" ht="15.75" customHeight="1" x14ac:dyDescent="0.2">
      <c r="A62" s="205"/>
      <c r="B62" s="206"/>
      <c r="C62" s="407">
        <f>'LABOR RATE - Journeyman'!C62</f>
        <v>0</v>
      </c>
      <c r="D62" s="407"/>
      <c r="E62" s="407"/>
      <c r="F62" s="407"/>
      <c r="G62" s="407"/>
      <c r="H62" s="407"/>
      <c r="I62" s="83"/>
      <c r="J62" s="148"/>
      <c r="K62" s="15" t="s">
        <v>25</v>
      </c>
      <c r="L62" s="83" t="s">
        <v>27</v>
      </c>
      <c r="M62" s="370"/>
      <c r="N62" s="370"/>
      <c r="O62" s="83"/>
      <c r="P62" s="393">
        <f t="shared" si="4"/>
        <v>0</v>
      </c>
      <c r="Q62" s="393"/>
      <c r="R62" s="393"/>
      <c r="S62" s="393"/>
      <c r="T62" s="392"/>
      <c r="U62" s="392"/>
      <c r="V62" s="392"/>
      <c r="W62" s="392"/>
      <c r="X62" s="392"/>
      <c r="Y62" s="392"/>
      <c r="Z62" s="392"/>
      <c r="AA62" s="392"/>
    </row>
    <row r="63" spans="1:34" ht="15.75" customHeight="1" x14ac:dyDescent="0.2">
      <c r="A63" s="203"/>
      <c r="B63" s="204"/>
      <c r="C63" s="407">
        <f>'LABOR RATE - Journeyman'!C63</f>
        <v>0</v>
      </c>
      <c r="D63" s="407"/>
      <c r="E63" s="407"/>
      <c r="F63" s="407"/>
      <c r="G63" s="407"/>
      <c r="H63" s="407"/>
      <c r="I63" s="83"/>
      <c r="J63" s="148"/>
      <c r="K63" s="15" t="s">
        <v>25</v>
      </c>
      <c r="L63" s="20" t="s">
        <v>27</v>
      </c>
      <c r="M63" s="370"/>
      <c r="N63" s="370"/>
      <c r="O63" s="83"/>
      <c r="P63" s="393">
        <f t="shared" si="4"/>
        <v>0</v>
      </c>
      <c r="Q63" s="393"/>
      <c r="R63" s="393"/>
      <c r="S63" s="393"/>
      <c r="T63" s="392"/>
      <c r="U63" s="392"/>
      <c r="V63" s="392"/>
      <c r="W63" s="392"/>
      <c r="X63" s="392"/>
      <c r="Y63" s="392"/>
      <c r="Z63" s="392"/>
      <c r="AA63" s="392"/>
    </row>
    <row r="64" spans="1:34" ht="15.75" customHeight="1" x14ac:dyDescent="0.2">
      <c r="A64" s="9" t="s">
        <v>13</v>
      </c>
      <c r="B64" s="299" t="s">
        <v>36</v>
      </c>
      <c r="C64" s="341"/>
      <c r="D64" s="341"/>
      <c r="E64" s="341"/>
      <c r="F64" s="341"/>
      <c r="G64" s="341"/>
      <c r="H64" s="341"/>
      <c r="I64" s="341"/>
      <c r="J64" s="341"/>
      <c r="K64" s="341"/>
      <c r="L64" s="402"/>
      <c r="M64" s="402"/>
      <c r="N64" s="402"/>
      <c r="O64" s="342"/>
      <c r="P64" s="393">
        <f>SUM(P46:S63)</f>
        <v>0</v>
      </c>
      <c r="Q64" s="393"/>
      <c r="R64" s="393"/>
      <c r="S64" s="393"/>
      <c r="T64" s="393">
        <f>SUM(T46:W63)</f>
        <v>0</v>
      </c>
      <c r="U64" s="393"/>
      <c r="V64" s="393"/>
      <c r="W64" s="393"/>
      <c r="X64" s="393">
        <f>SUM(X46:AA63)</f>
        <v>0</v>
      </c>
      <c r="Y64" s="393"/>
      <c r="Z64" s="393"/>
      <c r="AA64" s="393"/>
    </row>
    <row r="65" spans="1:34" ht="4.5" customHeight="1" x14ac:dyDescent="0.2">
      <c r="A65" s="9"/>
      <c r="B65" s="80"/>
      <c r="C65" s="80"/>
      <c r="D65" s="80"/>
      <c r="E65" s="80"/>
      <c r="F65" s="80"/>
      <c r="G65" s="80"/>
      <c r="H65" s="80"/>
      <c r="I65" s="80"/>
      <c r="J65" s="80"/>
      <c r="K65" s="80"/>
      <c r="L65" s="80"/>
      <c r="M65" s="80"/>
      <c r="N65" s="80"/>
      <c r="O65" s="10"/>
      <c r="P65" s="105"/>
      <c r="Q65" s="105"/>
      <c r="R65" s="105"/>
      <c r="S65" s="105"/>
      <c r="T65" s="105"/>
      <c r="U65" s="105"/>
      <c r="V65" s="105"/>
      <c r="W65" s="105"/>
      <c r="X65" s="105"/>
      <c r="Y65" s="105"/>
      <c r="Z65" s="105"/>
      <c r="AA65" s="106"/>
    </row>
    <row r="66" spans="1:34" ht="15" customHeight="1" x14ac:dyDescent="0.2">
      <c r="A66" s="38" t="s">
        <v>16</v>
      </c>
      <c r="B66" s="428" t="s">
        <v>42</v>
      </c>
      <c r="C66" s="429"/>
      <c r="D66" s="429"/>
      <c r="E66" s="429"/>
      <c r="F66" s="429"/>
      <c r="G66" s="429"/>
      <c r="H66" s="429"/>
      <c r="I66" s="429"/>
      <c r="J66" s="429"/>
      <c r="K66" s="429"/>
      <c r="L66" s="429"/>
      <c r="M66" s="429"/>
      <c r="N66" s="429"/>
      <c r="O66" s="430"/>
      <c r="P66" s="425"/>
      <c r="Q66" s="426"/>
      <c r="R66" s="426"/>
      <c r="S66" s="427"/>
      <c r="T66" s="404">
        <f>T41+T64</f>
        <v>0</v>
      </c>
      <c r="U66" s="405"/>
      <c r="V66" s="405"/>
      <c r="W66" s="406"/>
      <c r="X66" s="404">
        <f>X41+X64</f>
        <v>0</v>
      </c>
      <c r="Y66" s="405"/>
      <c r="Z66" s="405"/>
      <c r="AA66" s="406"/>
    </row>
    <row r="67" spans="1:34" ht="3.75" customHeight="1" x14ac:dyDescent="0.2">
      <c r="A67" s="61"/>
      <c r="B67" s="37"/>
      <c r="C67" s="10"/>
      <c r="D67" s="10"/>
      <c r="E67" s="10"/>
      <c r="F67" s="10"/>
      <c r="G67" s="10"/>
      <c r="H67" s="10"/>
      <c r="I67" s="10"/>
      <c r="J67" s="10"/>
      <c r="K67" s="10"/>
      <c r="L67" s="10"/>
      <c r="M67" s="10"/>
      <c r="N67" s="10"/>
      <c r="O67" s="10"/>
      <c r="P67" s="107"/>
      <c r="Q67" s="107"/>
      <c r="R67" s="107"/>
      <c r="S67" s="107"/>
      <c r="T67" s="107"/>
      <c r="U67" s="107"/>
      <c r="V67" s="107"/>
      <c r="W67" s="107"/>
      <c r="X67" s="107"/>
      <c r="Y67" s="107"/>
      <c r="Z67" s="107"/>
      <c r="AA67" s="108"/>
    </row>
    <row r="68" spans="1:34" s="3" customFormat="1" ht="17.25" customHeight="1" x14ac:dyDescent="0.2">
      <c r="A68" s="54" t="s">
        <v>2</v>
      </c>
      <c r="B68" s="401" t="s">
        <v>3</v>
      </c>
      <c r="C68" s="402"/>
      <c r="D68" s="402"/>
      <c r="E68" s="402"/>
      <c r="F68" s="402"/>
      <c r="G68" s="402"/>
      <c r="H68" s="402"/>
      <c r="I68" s="402"/>
      <c r="J68" s="402"/>
      <c r="K68" s="402"/>
      <c r="L68" s="402"/>
      <c r="M68" s="402"/>
      <c r="N68" s="402"/>
      <c r="O68" s="403"/>
      <c r="P68" s="398">
        <f>P41+P44+P64</f>
        <v>0</v>
      </c>
      <c r="Q68" s="399"/>
      <c r="R68" s="399"/>
      <c r="S68" s="400"/>
      <c r="T68" s="398">
        <f>T66+P68</f>
        <v>0</v>
      </c>
      <c r="U68" s="399"/>
      <c r="V68" s="399"/>
      <c r="W68" s="400"/>
      <c r="X68" s="398">
        <f>X66+P68</f>
        <v>0</v>
      </c>
      <c r="Y68" s="399"/>
      <c r="Z68" s="399"/>
      <c r="AA68" s="400"/>
      <c r="AB68" s="143"/>
      <c r="AC68" s="143"/>
      <c r="AD68" s="143"/>
      <c r="AE68" s="143"/>
      <c r="AF68" s="143"/>
      <c r="AG68" s="143"/>
      <c r="AH68" s="143"/>
    </row>
    <row r="69" spans="1:34" ht="12.75" customHeight="1" x14ac:dyDescent="0.2">
      <c r="A69" s="374" t="s">
        <v>37</v>
      </c>
      <c r="B69" s="374"/>
      <c r="C69" s="374"/>
      <c r="D69" s="374"/>
      <c r="E69" s="374"/>
      <c r="F69" s="374"/>
      <c r="G69" s="374"/>
      <c r="H69" s="374"/>
      <c r="I69" s="374"/>
      <c r="J69" s="374"/>
      <c r="K69" s="374"/>
      <c r="L69" s="374"/>
      <c r="M69" s="374"/>
      <c r="N69" s="374"/>
      <c r="O69" s="374"/>
      <c r="P69" s="374"/>
      <c r="Q69" s="374"/>
      <c r="R69" s="374"/>
      <c r="S69" s="374"/>
      <c r="T69" s="374"/>
      <c r="U69" s="374"/>
      <c r="V69" s="374"/>
      <c r="W69" s="374"/>
      <c r="X69" s="374"/>
      <c r="Y69" s="374"/>
      <c r="Z69" s="374"/>
      <c r="AA69" s="374"/>
    </row>
    <row r="70" spans="1:34" x14ac:dyDescent="0.2">
      <c r="A70" s="62"/>
      <c r="B70" s="62"/>
      <c r="C70" s="62"/>
      <c r="D70" s="62"/>
      <c r="E70" s="62"/>
      <c r="F70" s="62"/>
      <c r="G70" s="62"/>
      <c r="H70" s="62"/>
      <c r="I70" s="62"/>
      <c r="J70" s="62"/>
      <c r="K70" s="62"/>
      <c r="L70" s="62"/>
      <c r="M70" s="62"/>
      <c r="N70" s="62"/>
      <c r="O70" s="62"/>
      <c r="P70" s="62"/>
      <c r="Q70" s="62"/>
      <c r="R70" s="62"/>
      <c r="S70" s="62"/>
      <c r="T70" s="62"/>
      <c r="U70" s="62"/>
      <c r="V70" s="62"/>
      <c r="W70" s="62"/>
      <c r="X70" s="62"/>
      <c r="Y70" s="62"/>
      <c r="Z70" s="62"/>
      <c r="AA70" s="62"/>
    </row>
    <row r="71" spans="1:34" ht="0.75" customHeight="1" x14ac:dyDescent="0.2">
      <c r="A71" s="375"/>
      <c r="B71" s="375"/>
      <c r="C71" s="375"/>
      <c r="D71" s="375"/>
      <c r="E71" s="375"/>
      <c r="F71" s="375"/>
      <c r="G71" s="375"/>
      <c r="H71" s="375"/>
      <c r="I71" s="375"/>
      <c r="J71" s="375"/>
      <c r="K71" s="375"/>
      <c r="L71" s="375"/>
      <c r="M71" s="375"/>
      <c r="N71" s="375"/>
      <c r="O71" s="375"/>
      <c r="P71" s="376"/>
      <c r="Q71" s="376"/>
      <c r="R71" s="376"/>
      <c r="S71" s="376"/>
      <c r="T71" s="376"/>
      <c r="U71" s="376"/>
      <c r="V71" s="376"/>
      <c r="W71" s="376"/>
      <c r="X71" s="376"/>
      <c r="Y71" s="376"/>
      <c r="Z71" s="376"/>
      <c r="AA71" s="376"/>
    </row>
  </sheetData>
  <sheetProtection algorithmName="SHA-512" hashValue="ok43fvlGH/7HX1NLi9Ekk12Ju9r2WsP8dt7tsNeW177SKR5uML8pnFS3GCGn8bz58vBxR+ezUU8taCxKpCFgYg==" saltValue="lYywEfAoaduSb3YjBSdtNA==" spinCount="100000" sheet="1" objects="1" scenarios="1"/>
  <customSheetViews>
    <customSheetView guid="{7061DD06-223F-4D51-BB5E-F84E6E22B0B7}" showPageBreaks="1" showGridLines="0" printArea="1" showRuler="0">
      <selection activeCell="M64" sqref="M64:N64"/>
      <pageMargins left="0.31" right="0.3" top="0.34" bottom="0.42" header="0.26" footer="0.22"/>
      <printOptions horizontalCentered="1"/>
      <pageSetup scale="72" orientation="portrait" r:id="rId1"/>
      <headerFooter alignWithMargins="0">
        <oddFooter>&amp;L&amp;8&amp;Z&amp;F&amp;R&amp;8Rev. 06/06</oddFooter>
      </headerFooter>
    </customSheetView>
  </customSheetViews>
  <mergeCells count="254">
    <mergeCell ref="C47:I47"/>
    <mergeCell ref="C48:I48"/>
    <mergeCell ref="C50:I50"/>
    <mergeCell ref="C46:I46"/>
    <mergeCell ref="T33:W33"/>
    <mergeCell ref="T21:W21"/>
    <mergeCell ref="P30:S30"/>
    <mergeCell ref="T32:W32"/>
    <mergeCell ref="X32:AA32"/>
    <mergeCell ref="T27:AA28"/>
    <mergeCell ref="M30:N30"/>
    <mergeCell ref="X26:AA26"/>
    <mergeCell ref="X25:AA25"/>
    <mergeCell ref="M44:N44"/>
    <mergeCell ref="B44:L44"/>
    <mergeCell ref="L47:O47"/>
    <mergeCell ref="L48:O48"/>
    <mergeCell ref="B26:O26"/>
    <mergeCell ref="X31:AA31"/>
    <mergeCell ref="X48:AA48"/>
    <mergeCell ref="T46:W46"/>
    <mergeCell ref="X46:AA46"/>
    <mergeCell ref="T37:W37"/>
    <mergeCell ref="T38:W38"/>
    <mergeCell ref="X45:AA45"/>
    <mergeCell ref="P47:S47"/>
    <mergeCell ref="T45:W45"/>
    <mergeCell ref="X41:AA41"/>
    <mergeCell ref="T39:W39"/>
    <mergeCell ref="P14:S14"/>
    <mergeCell ref="C30:H30"/>
    <mergeCell ref="T20:W20"/>
    <mergeCell ref="C28:G28"/>
    <mergeCell ref="P34:S34"/>
    <mergeCell ref="P32:S32"/>
    <mergeCell ref="P33:S33"/>
    <mergeCell ref="T36:W36"/>
    <mergeCell ref="P36:S36"/>
    <mergeCell ref="P41:S41"/>
    <mergeCell ref="P44:S44"/>
    <mergeCell ref="X37:AA37"/>
    <mergeCell ref="T44:AA44"/>
    <mergeCell ref="P45:S45"/>
    <mergeCell ref="P39:S39"/>
    <mergeCell ref="X38:AA38"/>
    <mergeCell ref="X39:AA39"/>
    <mergeCell ref="T41:W41"/>
    <mergeCell ref="T23:W23"/>
    <mergeCell ref="X23:AA23"/>
    <mergeCell ref="T25:W25"/>
    <mergeCell ref="P31:S31"/>
    <mergeCell ref="P25:S25"/>
    <mergeCell ref="X22:AA22"/>
    <mergeCell ref="X36:AA36"/>
    <mergeCell ref="C36:H36"/>
    <mergeCell ref="M36:N36"/>
    <mergeCell ref="X30:AA30"/>
    <mergeCell ref="X34:AA34"/>
    <mergeCell ref="B41:O41"/>
    <mergeCell ref="C38:H38"/>
    <mergeCell ref="B39:O39"/>
    <mergeCell ref="C62:H62"/>
    <mergeCell ref="C55:H55"/>
    <mergeCell ref="X53:AA53"/>
    <mergeCell ref="X56:AA56"/>
    <mergeCell ref="X55:AA55"/>
    <mergeCell ref="T49:AA52"/>
    <mergeCell ref="X54:AA54"/>
    <mergeCell ref="T55:W55"/>
    <mergeCell ref="T60:W60"/>
    <mergeCell ref="P59:S59"/>
    <mergeCell ref="X61:AA61"/>
    <mergeCell ref="X58:AA58"/>
    <mergeCell ref="C58:H58"/>
    <mergeCell ref="M58:N58"/>
    <mergeCell ref="P51:S51"/>
    <mergeCell ref="C60:H60"/>
    <mergeCell ref="C56:H56"/>
    <mergeCell ref="C59:H59"/>
    <mergeCell ref="C51:I51"/>
    <mergeCell ref="M55:N55"/>
    <mergeCell ref="M54:N54"/>
    <mergeCell ref="L49:O49"/>
    <mergeCell ref="C52:I52"/>
    <mergeCell ref="P66:S66"/>
    <mergeCell ref="P50:S50"/>
    <mergeCell ref="P52:S52"/>
    <mergeCell ref="B64:O64"/>
    <mergeCell ref="P64:S64"/>
    <mergeCell ref="M50:N50"/>
    <mergeCell ref="C54:H54"/>
    <mergeCell ref="C63:H63"/>
    <mergeCell ref="M59:N59"/>
    <mergeCell ref="P62:S62"/>
    <mergeCell ref="P54:S54"/>
    <mergeCell ref="P53:S53"/>
    <mergeCell ref="M51:N51"/>
    <mergeCell ref="M52:N52"/>
    <mergeCell ref="B66:O66"/>
    <mergeCell ref="C61:H61"/>
    <mergeCell ref="C57:H57"/>
    <mergeCell ref="C53:I53"/>
    <mergeCell ref="M53:N53"/>
    <mergeCell ref="M56:N56"/>
    <mergeCell ref="M63:N63"/>
    <mergeCell ref="P63:S63"/>
    <mergeCell ref="M61:N61"/>
    <mergeCell ref="M60:N60"/>
    <mergeCell ref="M62:N62"/>
    <mergeCell ref="T64:W64"/>
    <mergeCell ref="T57:W57"/>
    <mergeCell ref="P57:S57"/>
    <mergeCell ref="T62:W62"/>
    <mergeCell ref="M57:N57"/>
    <mergeCell ref="X62:AA62"/>
    <mergeCell ref="T61:W61"/>
    <mergeCell ref="X64:AA64"/>
    <mergeCell ref="X47:AA47"/>
    <mergeCell ref="P60:S60"/>
    <mergeCell ref="X57:AA57"/>
    <mergeCell ref="T59:W59"/>
    <mergeCell ref="P56:S56"/>
    <mergeCell ref="P48:S48"/>
    <mergeCell ref="P61:S61"/>
    <mergeCell ref="T47:W47"/>
    <mergeCell ref="T48:W48"/>
    <mergeCell ref="T58:W58"/>
    <mergeCell ref="P49:S49"/>
    <mergeCell ref="T56:W56"/>
    <mergeCell ref="P55:S55"/>
    <mergeCell ref="T54:W54"/>
    <mergeCell ref="T53:W53"/>
    <mergeCell ref="B15:O15"/>
    <mergeCell ref="T17:W17"/>
    <mergeCell ref="A11:D11"/>
    <mergeCell ref="F11:M11"/>
    <mergeCell ref="P17:S17"/>
    <mergeCell ref="P37:S37"/>
    <mergeCell ref="P38:S38"/>
    <mergeCell ref="C33:H33"/>
    <mergeCell ref="C31:H31"/>
    <mergeCell ref="M34:N34"/>
    <mergeCell ref="M32:N32"/>
    <mergeCell ref="M33:N33"/>
    <mergeCell ref="C35:H35"/>
    <mergeCell ref="M35:N35"/>
    <mergeCell ref="C37:H37"/>
    <mergeCell ref="M37:N37"/>
    <mergeCell ref="M38:N38"/>
    <mergeCell ref="M31:N31"/>
    <mergeCell ref="C34:H34"/>
    <mergeCell ref="M27:N27"/>
    <mergeCell ref="T22:W22"/>
    <mergeCell ref="C21:H21"/>
    <mergeCell ref="T31:W31"/>
    <mergeCell ref="M29:N29"/>
    <mergeCell ref="X17:AA17"/>
    <mergeCell ref="M17:N17"/>
    <mergeCell ref="P19:S19"/>
    <mergeCell ref="T19:W19"/>
    <mergeCell ref="C18:H18"/>
    <mergeCell ref="C19:H19"/>
    <mergeCell ref="X18:AA18"/>
    <mergeCell ref="P18:S18"/>
    <mergeCell ref="T18:W18"/>
    <mergeCell ref="X19:AA19"/>
    <mergeCell ref="M19:N19"/>
    <mergeCell ref="S11:AA11"/>
    <mergeCell ref="C20:H20"/>
    <mergeCell ref="M20:N20"/>
    <mergeCell ref="T9:V9"/>
    <mergeCell ref="P15:S15"/>
    <mergeCell ref="T15:W15"/>
    <mergeCell ref="O11:R11"/>
    <mergeCell ref="A9:D9"/>
    <mergeCell ref="A10:D10"/>
    <mergeCell ref="S10:AA10"/>
    <mergeCell ref="X16:AA16"/>
    <mergeCell ref="C16:G16"/>
    <mergeCell ref="X12:AA13"/>
    <mergeCell ref="T14:W14"/>
    <mergeCell ref="X14:AA14"/>
    <mergeCell ref="P12:S13"/>
    <mergeCell ref="E9:M9"/>
    <mergeCell ref="E10:M10"/>
    <mergeCell ref="T12:W13"/>
    <mergeCell ref="P16:S16"/>
    <mergeCell ref="T16:W16"/>
    <mergeCell ref="O9:R9"/>
    <mergeCell ref="B14:O14"/>
    <mergeCell ref="X15:AA15"/>
    <mergeCell ref="A1:M1"/>
    <mergeCell ref="N1:AA1"/>
    <mergeCell ref="E7:M7"/>
    <mergeCell ref="E8:M8"/>
    <mergeCell ref="I3:T3"/>
    <mergeCell ref="A7:D7"/>
    <mergeCell ref="A8:D8"/>
    <mergeCell ref="O7:R7"/>
    <mergeCell ref="W3:AA3"/>
    <mergeCell ref="O8:R8"/>
    <mergeCell ref="S7:AA7"/>
    <mergeCell ref="S8:X8"/>
    <mergeCell ref="Y8:AA8"/>
    <mergeCell ref="A4:P4"/>
    <mergeCell ref="A5:M5"/>
    <mergeCell ref="O10:R10"/>
    <mergeCell ref="M16:N16"/>
    <mergeCell ref="A12:O13"/>
    <mergeCell ref="M18:N18"/>
    <mergeCell ref="A71:O71"/>
    <mergeCell ref="P71:AA71"/>
    <mergeCell ref="L46:N46"/>
    <mergeCell ref="C49:I49"/>
    <mergeCell ref="X68:AA68"/>
    <mergeCell ref="B68:O68"/>
    <mergeCell ref="P68:S68"/>
    <mergeCell ref="T68:W68"/>
    <mergeCell ref="P58:S58"/>
    <mergeCell ref="P46:S46"/>
    <mergeCell ref="T66:W66"/>
    <mergeCell ref="X66:AA66"/>
    <mergeCell ref="X59:AA59"/>
    <mergeCell ref="T63:W63"/>
    <mergeCell ref="X60:AA60"/>
    <mergeCell ref="X63:AA63"/>
    <mergeCell ref="P20:S20"/>
    <mergeCell ref="C22:H22"/>
    <mergeCell ref="M21:N21"/>
    <mergeCell ref="A69:AA69"/>
    <mergeCell ref="X20:AA20"/>
    <mergeCell ref="P29:S29"/>
    <mergeCell ref="M28:N28"/>
    <mergeCell ref="X35:AA35"/>
    <mergeCell ref="T30:W30"/>
    <mergeCell ref="X33:AA33"/>
    <mergeCell ref="P22:S22"/>
    <mergeCell ref="P23:S23"/>
    <mergeCell ref="P27:S27"/>
    <mergeCell ref="P28:S28"/>
    <mergeCell ref="M22:N22"/>
    <mergeCell ref="B23:O23"/>
    <mergeCell ref="B25:O25"/>
    <mergeCell ref="C27:G27"/>
    <mergeCell ref="P26:S26"/>
    <mergeCell ref="C32:H32"/>
    <mergeCell ref="P35:S35"/>
    <mergeCell ref="T35:W35"/>
    <mergeCell ref="T34:W34"/>
    <mergeCell ref="T26:W26"/>
    <mergeCell ref="T29:W29"/>
    <mergeCell ref="X29:AA29"/>
    <mergeCell ref="X21:AA21"/>
    <mergeCell ref="P21:S21"/>
  </mergeCells>
  <phoneticPr fontId="2" type="noConversion"/>
  <hyperlinks>
    <hyperlink ref="A5" r:id="rId2" xr:uid="{00000000-0004-0000-0200-000000000000}"/>
  </hyperlinks>
  <printOptions horizontalCentered="1"/>
  <pageMargins left="0.73" right="0.46" top="0.5" bottom="0.53" header="0.5" footer="0.32"/>
  <pageSetup scale="73" orientation="portrait" r:id="rId3"/>
  <headerFooter scaleWithDoc="0"/>
  <ignoredErrors>
    <ignoredError sqref="J49" evalError="1"/>
  </ignoredErrors>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22</xdr:col>
                    <xdr:colOff>219075</xdr:colOff>
                    <xdr:row>8</xdr:row>
                    <xdr:rowOff>38100</xdr:rowOff>
                  </from>
                  <to>
                    <xdr:col>26</xdr:col>
                    <xdr:colOff>200025</xdr:colOff>
                    <xdr:row>8</xdr:row>
                    <xdr:rowOff>161925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CE0C8"/>
    <pageSetUpPr fitToPage="1"/>
  </sheetPr>
  <dimension ref="A1:AI71"/>
  <sheetViews>
    <sheetView showZeros="0" workbookViewId="0">
      <selection activeCell="E7" sqref="E7:M7"/>
    </sheetView>
  </sheetViews>
  <sheetFormatPr defaultColWidth="9.140625" defaultRowHeight="12.75" x14ac:dyDescent="0.2"/>
  <cols>
    <col min="1" max="1" width="4.7109375" style="7" customWidth="1"/>
    <col min="2" max="7" width="4.7109375" style="2" customWidth="1"/>
    <col min="8" max="9" width="4.7109375" style="1" customWidth="1"/>
    <col min="10" max="10" width="7.85546875" style="1" customWidth="1"/>
    <col min="11" max="11" width="3.42578125" style="1" customWidth="1"/>
    <col min="12" max="12" width="5" style="1" customWidth="1"/>
    <col min="13" max="19" width="4.7109375" style="1" customWidth="1"/>
    <col min="20" max="20" width="5.5703125" style="1" customWidth="1"/>
    <col min="21" max="22" width="4.7109375" style="1" customWidth="1"/>
    <col min="23" max="23" width="4.5703125" style="1" customWidth="1"/>
    <col min="24" max="27" width="4.7109375" style="1" customWidth="1"/>
    <col min="28" max="34" width="9.140625" style="143"/>
    <col min="35" max="16384" width="9.140625" style="1"/>
  </cols>
  <sheetData>
    <row r="1" spans="1:35" ht="0.75" customHeight="1" x14ac:dyDescent="0.2">
      <c r="A1" s="269"/>
      <c r="B1" s="269"/>
      <c r="C1" s="269"/>
      <c r="D1" s="269"/>
      <c r="E1" s="269"/>
      <c r="F1" s="269"/>
      <c r="G1" s="269"/>
      <c r="H1" s="269"/>
      <c r="I1" s="269"/>
      <c r="J1" s="269"/>
      <c r="K1" s="269"/>
      <c r="L1" s="269"/>
      <c r="M1" s="269"/>
      <c r="N1" s="270"/>
      <c r="O1" s="270"/>
      <c r="P1" s="270"/>
      <c r="Q1" s="270"/>
      <c r="R1" s="270"/>
      <c r="S1" s="270"/>
      <c r="T1" s="270"/>
      <c r="U1" s="270"/>
      <c r="V1" s="270"/>
      <c r="W1" s="270"/>
      <c r="X1" s="270"/>
      <c r="Y1" s="270"/>
      <c r="Z1" s="270"/>
      <c r="AA1" s="270"/>
    </row>
    <row r="2" spans="1:35" ht="39" customHeight="1" x14ac:dyDescent="0.2">
      <c r="A2" s="180"/>
      <c r="B2" s="180"/>
      <c r="C2" s="180"/>
      <c r="D2" s="180"/>
      <c r="E2" s="180"/>
      <c r="F2" s="180"/>
      <c r="G2" s="180"/>
      <c r="H2" s="180"/>
      <c r="I2" s="180"/>
      <c r="J2" s="180"/>
      <c r="K2" s="180"/>
      <c r="L2" s="180"/>
      <c r="M2" s="180"/>
      <c r="N2" s="180"/>
      <c r="O2" s="180"/>
      <c r="P2" s="180"/>
      <c r="Q2" s="180"/>
      <c r="R2" s="180"/>
      <c r="S2" s="180"/>
      <c r="T2" s="180"/>
      <c r="U2" s="180"/>
      <c r="V2" s="180"/>
      <c r="W2" s="180"/>
      <c r="X2" s="180"/>
      <c r="Y2" s="180"/>
      <c r="Z2" s="180"/>
      <c r="AA2" s="180"/>
    </row>
    <row r="3" spans="1:35" ht="18.75" customHeight="1" x14ac:dyDescent="0.25">
      <c r="A3" s="13"/>
      <c r="B3" s="14"/>
      <c r="C3" s="94"/>
      <c r="D3" s="94"/>
      <c r="E3" s="94"/>
      <c r="F3" s="94"/>
      <c r="G3" s="94"/>
      <c r="H3" s="94"/>
      <c r="I3" s="277" t="s">
        <v>251</v>
      </c>
      <c r="J3" s="410"/>
      <c r="K3" s="410"/>
      <c r="L3" s="410"/>
      <c r="M3" s="410"/>
      <c r="N3" s="410"/>
      <c r="O3" s="410"/>
      <c r="P3" s="410"/>
      <c r="Q3" s="410"/>
      <c r="R3" s="410"/>
      <c r="S3" s="410"/>
      <c r="T3" s="410"/>
      <c r="U3" s="94"/>
      <c r="V3" s="94"/>
      <c r="W3" s="411" t="str">
        <f>'LABOR RATE - Journeyman'!W3</f>
        <v>Revised March 23, 2021</v>
      </c>
      <c r="X3" s="412"/>
      <c r="Y3" s="412"/>
      <c r="Z3" s="412"/>
      <c r="AA3" s="412"/>
    </row>
    <row r="4" spans="1:35" ht="12" customHeight="1" x14ac:dyDescent="0.25">
      <c r="A4" s="281" t="s">
        <v>189</v>
      </c>
      <c r="B4" s="282"/>
      <c r="C4" s="282"/>
      <c r="D4" s="282"/>
      <c r="E4" s="282"/>
      <c r="F4" s="282"/>
      <c r="G4" s="282"/>
      <c r="H4" s="282"/>
      <c r="I4" s="282"/>
      <c r="J4" s="282"/>
      <c r="K4" s="282"/>
      <c r="L4" s="282"/>
      <c r="M4" s="282"/>
      <c r="N4" s="282"/>
      <c r="O4" s="282"/>
      <c r="P4" s="283"/>
      <c r="Q4" s="244"/>
      <c r="R4" s="94"/>
      <c r="S4" s="94"/>
      <c r="T4" s="155"/>
      <c r="U4" s="21" t="s">
        <v>35</v>
      </c>
      <c r="V4" s="94"/>
      <c r="W4" s="94"/>
      <c r="X4" s="94"/>
      <c r="Y4" s="94"/>
      <c r="Z4" s="94"/>
      <c r="AA4" s="94"/>
    </row>
    <row r="5" spans="1:35" ht="12" customHeight="1" x14ac:dyDescent="0.25">
      <c r="A5" s="415" t="s">
        <v>190</v>
      </c>
      <c r="B5" s="416"/>
      <c r="C5" s="416"/>
      <c r="D5" s="416"/>
      <c r="E5" s="416"/>
      <c r="F5" s="416"/>
      <c r="G5" s="416"/>
      <c r="H5" s="416"/>
      <c r="I5" s="416"/>
      <c r="J5" s="416"/>
      <c r="K5" s="416"/>
      <c r="L5" s="416"/>
      <c r="M5" s="416"/>
      <c r="N5" s="245"/>
      <c r="O5" s="245"/>
      <c r="P5" s="246"/>
      <c r="Q5" s="244"/>
      <c r="R5" s="94"/>
      <c r="S5" s="94"/>
      <c r="T5" s="154"/>
      <c r="U5" s="22" t="s">
        <v>29</v>
      </c>
      <c r="V5" s="95"/>
      <c r="W5" s="94"/>
      <c r="X5" s="94"/>
      <c r="Y5" s="94"/>
      <c r="Z5" s="94"/>
      <c r="AA5" s="94"/>
    </row>
    <row r="6" spans="1:35" ht="4.5" customHeight="1" x14ac:dyDescent="0.2">
      <c r="A6" s="96"/>
      <c r="B6" s="96"/>
      <c r="C6" s="96"/>
      <c r="D6" s="96"/>
      <c r="E6" s="96"/>
      <c r="F6" s="96"/>
      <c r="G6" s="96"/>
      <c r="H6" s="96"/>
      <c r="I6" s="96"/>
      <c r="J6" s="96"/>
      <c r="K6" s="96"/>
      <c r="L6" s="96"/>
      <c r="M6" s="96"/>
      <c r="N6" s="96"/>
      <c r="O6" s="96"/>
      <c r="P6" s="96"/>
      <c r="Q6" s="96"/>
      <c r="R6" s="96"/>
      <c r="S6" s="96"/>
      <c r="T6" s="96"/>
      <c r="U6" s="96"/>
      <c r="V6" s="96"/>
      <c r="W6" s="96"/>
      <c r="X6" s="96"/>
      <c r="Y6" s="96"/>
      <c r="Z6" s="96"/>
      <c r="AA6" s="182"/>
    </row>
    <row r="7" spans="1:35" ht="16.5" customHeight="1" x14ac:dyDescent="0.2">
      <c r="A7" s="297" t="s">
        <v>98</v>
      </c>
      <c r="B7" s="289"/>
      <c r="C7" s="289"/>
      <c r="D7" s="289"/>
      <c r="E7" s="408">
        <f>'LABOR RATE - Journeyman'!E7</f>
        <v>0</v>
      </c>
      <c r="F7" s="408"/>
      <c r="G7" s="408"/>
      <c r="H7" s="408"/>
      <c r="I7" s="408"/>
      <c r="J7" s="408"/>
      <c r="K7" s="408"/>
      <c r="L7" s="408"/>
      <c r="M7" s="408"/>
      <c r="N7" s="98"/>
      <c r="O7" s="289" t="s">
        <v>17</v>
      </c>
      <c r="P7" s="289"/>
      <c r="Q7" s="289"/>
      <c r="R7" s="289"/>
      <c r="S7" s="413">
        <f>'LABOR RATE - Journeyman'!S7</f>
        <v>0</v>
      </c>
      <c r="T7" s="413"/>
      <c r="U7" s="413"/>
      <c r="V7" s="413"/>
      <c r="W7" s="413"/>
      <c r="X7" s="413"/>
      <c r="Y7" s="413"/>
      <c r="Z7" s="413"/>
      <c r="AA7" s="414"/>
    </row>
    <row r="8" spans="1:35" ht="16.5" customHeight="1" x14ac:dyDescent="0.2">
      <c r="A8" s="287" t="s">
        <v>48</v>
      </c>
      <c r="B8" s="289"/>
      <c r="C8" s="289"/>
      <c r="D8" s="289"/>
      <c r="E8" s="409" t="str">
        <f>'LABOR RATE - Journeyman'!E8</f>
        <v>MASTER</v>
      </c>
      <c r="F8" s="409"/>
      <c r="G8" s="409"/>
      <c r="H8" s="409"/>
      <c r="I8" s="409"/>
      <c r="J8" s="409"/>
      <c r="K8" s="409"/>
      <c r="L8" s="409"/>
      <c r="M8" s="409"/>
      <c r="N8" s="181"/>
      <c r="O8" s="289" t="s">
        <v>18</v>
      </c>
      <c r="P8" s="289"/>
      <c r="Q8" s="289"/>
      <c r="R8" s="289"/>
      <c r="S8" s="278" t="s">
        <v>174</v>
      </c>
      <c r="T8" s="278"/>
      <c r="U8" s="278"/>
      <c r="V8" s="278"/>
      <c r="W8" s="278"/>
      <c r="X8" s="278"/>
      <c r="Y8" s="279" t="str">
        <f>'LABOR RATE - Journeyman'!Y8:AA8</f>
        <v>1st Shift</v>
      </c>
      <c r="Z8" s="279"/>
      <c r="AA8" s="280"/>
    </row>
    <row r="9" spans="1:35" ht="16.5" customHeight="1" x14ac:dyDescent="0.2">
      <c r="A9" s="297" t="s">
        <v>99</v>
      </c>
      <c r="B9" s="289"/>
      <c r="C9" s="289"/>
      <c r="D9" s="289"/>
      <c r="E9" s="408">
        <f>'LABOR RATE - Journeyman'!E9</f>
        <v>0</v>
      </c>
      <c r="F9" s="408"/>
      <c r="G9" s="408"/>
      <c r="H9" s="408"/>
      <c r="I9" s="408"/>
      <c r="J9" s="408"/>
      <c r="K9" s="408"/>
      <c r="L9" s="408"/>
      <c r="M9" s="408"/>
      <c r="N9" s="181"/>
      <c r="O9" s="288" t="s">
        <v>31</v>
      </c>
      <c r="P9" s="395"/>
      <c r="Q9" s="395"/>
      <c r="R9" s="395"/>
      <c r="S9" s="151" t="s">
        <v>46</v>
      </c>
      <c r="T9" s="419">
        <f>'LABOR RATE - Journeyman'!T9</f>
        <v>0</v>
      </c>
      <c r="U9" s="419"/>
      <c r="V9" s="419"/>
      <c r="W9" s="156" t="s">
        <v>47</v>
      </c>
      <c r="X9" s="157"/>
      <c r="Y9" s="184"/>
      <c r="Z9" s="157"/>
      <c r="AA9" s="158"/>
    </row>
    <row r="10" spans="1:35" ht="16.5" customHeight="1" x14ac:dyDescent="0.2">
      <c r="A10" s="287" t="s">
        <v>100</v>
      </c>
      <c r="B10" s="289"/>
      <c r="C10" s="289"/>
      <c r="D10" s="289"/>
      <c r="E10" s="409">
        <f>'LABOR RATE - Journeyman'!E10</f>
        <v>0</v>
      </c>
      <c r="F10" s="409"/>
      <c r="G10" s="409"/>
      <c r="H10" s="409"/>
      <c r="I10" s="409"/>
      <c r="J10" s="409"/>
      <c r="K10" s="409"/>
      <c r="L10" s="409"/>
      <c r="M10" s="409"/>
      <c r="N10" s="181"/>
      <c r="O10" s="289" t="s">
        <v>95</v>
      </c>
      <c r="P10" s="395"/>
      <c r="Q10" s="395"/>
      <c r="R10" s="395"/>
      <c r="S10" s="420">
        <f>'LABOR RATE - Journeyman'!S10</f>
        <v>0</v>
      </c>
      <c r="T10" s="420"/>
      <c r="U10" s="420"/>
      <c r="V10" s="420"/>
      <c r="W10" s="420"/>
      <c r="X10" s="420"/>
      <c r="Y10" s="420"/>
      <c r="Z10" s="420"/>
      <c r="AA10" s="421"/>
    </row>
    <row r="11" spans="1:35" s="4" customFormat="1" ht="17.25" customHeight="1" x14ac:dyDescent="0.2">
      <c r="A11" s="291"/>
      <c r="B11" s="422"/>
      <c r="C11" s="422"/>
      <c r="D11" s="422"/>
      <c r="E11" s="111"/>
      <c r="F11" s="423"/>
      <c r="G11" s="423"/>
      <c r="H11" s="423"/>
      <c r="I11" s="423"/>
      <c r="J11" s="423"/>
      <c r="K11" s="423"/>
      <c r="L11" s="423"/>
      <c r="M11" s="423"/>
      <c r="N11" s="183"/>
      <c r="O11" s="294"/>
      <c r="P11" s="294"/>
      <c r="Q11" s="294"/>
      <c r="R11" s="294"/>
      <c r="S11" s="417"/>
      <c r="T11" s="417"/>
      <c r="U11" s="417"/>
      <c r="V11" s="417"/>
      <c r="W11" s="417"/>
      <c r="X11" s="417"/>
      <c r="Y11" s="417"/>
      <c r="Z11" s="417"/>
      <c r="AA11" s="418"/>
      <c r="AB11" s="143"/>
      <c r="AC11" s="143"/>
      <c r="AD11" s="143"/>
      <c r="AE11" s="143"/>
      <c r="AF11" s="143"/>
      <c r="AG11" s="143"/>
      <c r="AH11" s="143"/>
    </row>
    <row r="12" spans="1:35" ht="15" customHeight="1" x14ac:dyDescent="0.2">
      <c r="A12" s="309" t="s">
        <v>128</v>
      </c>
      <c r="B12" s="310"/>
      <c r="C12" s="310"/>
      <c r="D12" s="310"/>
      <c r="E12" s="310"/>
      <c r="F12" s="310"/>
      <c r="G12" s="310"/>
      <c r="H12" s="310"/>
      <c r="I12" s="310"/>
      <c r="J12" s="310"/>
      <c r="K12" s="310"/>
      <c r="L12" s="310"/>
      <c r="M12" s="310"/>
      <c r="N12" s="310"/>
      <c r="O12" s="311"/>
      <c r="P12" s="315" t="s">
        <v>21</v>
      </c>
      <c r="Q12" s="316"/>
      <c r="R12" s="316"/>
      <c r="S12" s="317"/>
      <c r="T12" s="315" t="s">
        <v>22</v>
      </c>
      <c r="U12" s="316"/>
      <c r="V12" s="316"/>
      <c r="W12" s="317"/>
      <c r="X12" s="315" t="s">
        <v>23</v>
      </c>
      <c r="Y12" s="316"/>
      <c r="Z12" s="316"/>
      <c r="AA12" s="317"/>
      <c r="AC12" s="188"/>
      <c r="AD12" s="188"/>
      <c r="AE12" s="188"/>
      <c r="AF12" s="4"/>
      <c r="AG12" s="4"/>
      <c r="AH12" s="4"/>
      <c r="AI12" s="4"/>
    </row>
    <row r="13" spans="1:35" ht="14.25" customHeight="1" x14ac:dyDescent="0.2">
      <c r="A13" s="312"/>
      <c r="B13" s="313"/>
      <c r="C13" s="313"/>
      <c r="D13" s="313"/>
      <c r="E13" s="313"/>
      <c r="F13" s="313"/>
      <c r="G13" s="313"/>
      <c r="H13" s="313"/>
      <c r="I13" s="313"/>
      <c r="J13" s="313"/>
      <c r="K13" s="313"/>
      <c r="L13" s="313"/>
      <c r="M13" s="313"/>
      <c r="N13" s="313"/>
      <c r="O13" s="314"/>
      <c r="P13" s="318"/>
      <c r="Q13" s="319"/>
      <c r="R13" s="319"/>
      <c r="S13" s="320"/>
      <c r="T13" s="318"/>
      <c r="U13" s="319"/>
      <c r="V13" s="319"/>
      <c r="W13" s="320"/>
      <c r="X13" s="318"/>
      <c r="Y13" s="319"/>
      <c r="Z13" s="319"/>
      <c r="AA13" s="320"/>
      <c r="AC13" s="188"/>
      <c r="AD13" s="188"/>
      <c r="AE13" s="188"/>
      <c r="AF13" s="4"/>
      <c r="AG13" s="4"/>
      <c r="AH13" s="4"/>
      <c r="AI13" s="4"/>
    </row>
    <row r="14" spans="1:35" ht="17.25" customHeight="1" x14ac:dyDescent="0.2">
      <c r="A14" s="9" t="s">
        <v>4</v>
      </c>
      <c r="B14" s="299" t="s">
        <v>30</v>
      </c>
      <c r="C14" s="341"/>
      <c r="D14" s="341"/>
      <c r="E14" s="341"/>
      <c r="F14" s="341"/>
      <c r="G14" s="341"/>
      <c r="H14" s="341"/>
      <c r="I14" s="341"/>
      <c r="J14" s="341"/>
      <c r="K14" s="341"/>
      <c r="L14" s="341"/>
      <c r="M14" s="341"/>
      <c r="N14" s="341"/>
      <c r="O14" s="342"/>
      <c r="P14" s="392">
        <f>'LABOR RATE - Journeyman'!P14:S14</f>
        <v>0</v>
      </c>
      <c r="Q14" s="392"/>
      <c r="R14" s="392"/>
      <c r="S14" s="392"/>
      <c r="T14" s="393">
        <f>P14/2</f>
        <v>0</v>
      </c>
      <c r="U14" s="393"/>
      <c r="V14" s="393"/>
      <c r="W14" s="393"/>
      <c r="X14" s="393">
        <f>P14</f>
        <v>0</v>
      </c>
      <c r="Y14" s="393"/>
      <c r="Z14" s="393"/>
      <c r="AA14" s="393"/>
    </row>
    <row r="15" spans="1:35" ht="15.75" customHeight="1" x14ac:dyDescent="0.2">
      <c r="A15" s="179"/>
      <c r="B15" s="321" t="s">
        <v>210</v>
      </c>
      <c r="C15" s="321"/>
      <c r="D15" s="321"/>
      <c r="E15" s="321"/>
      <c r="F15" s="321"/>
      <c r="G15" s="321"/>
      <c r="H15" s="321"/>
      <c r="I15" s="321"/>
      <c r="J15" s="321"/>
      <c r="K15" s="321"/>
      <c r="L15" s="321"/>
      <c r="M15" s="321"/>
      <c r="N15" s="321"/>
      <c r="O15" s="321"/>
      <c r="P15" s="304"/>
      <c r="Q15" s="304"/>
      <c r="R15" s="304"/>
      <c r="S15" s="304"/>
      <c r="T15" s="304"/>
      <c r="U15" s="304"/>
      <c r="V15" s="304"/>
      <c r="W15" s="304"/>
      <c r="X15" s="304"/>
      <c r="Y15" s="304"/>
      <c r="Z15" s="304"/>
      <c r="AA15" s="305"/>
    </row>
    <row r="16" spans="1:35" ht="15.75" customHeight="1" x14ac:dyDescent="0.2">
      <c r="A16" s="438"/>
      <c r="B16" s="269"/>
      <c r="C16" s="328" t="s">
        <v>5</v>
      </c>
      <c r="D16" s="328"/>
      <c r="E16" s="328"/>
      <c r="F16" s="328"/>
      <c r="G16" s="328"/>
      <c r="H16" s="209"/>
      <c r="I16" s="177"/>
      <c r="J16" s="148">
        <f>'LABOR RATE - Journeyman'!J16</f>
        <v>0</v>
      </c>
      <c r="K16" s="15" t="s">
        <v>25</v>
      </c>
      <c r="L16" s="57" t="s">
        <v>28</v>
      </c>
      <c r="M16" s="327">
        <f>'LABOR RATE - Journeyman'!M16</f>
        <v>0</v>
      </c>
      <c r="N16" s="327">
        <f>'LABOR RATE - Journeyman'!N16</f>
        <v>0</v>
      </c>
      <c r="O16" s="181"/>
      <c r="P16" s="393">
        <f>IF(J16&gt;0,$P$14*J16/100,M16)</f>
        <v>0</v>
      </c>
      <c r="Q16" s="393"/>
      <c r="R16" s="393"/>
      <c r="S16" s="393"/>
      <c r="T16" s="393">
        <f>P16/2</f>
        <v>0</v>
      </c>
      <c r="U16" s="393"/>
      <c r="V16" s="393"/>
      <c r="W16" s="393"/>
      <c r="X16" s="393">
        <f>P16</f>
        <v>0</v>
      </c>
      <c r="Y16" s="393"/>
      <c r="Z16" s="393"/>
      <c r="AA16" s="393"/>
      <c r="AB16" s="1"/>
      <c r="AC16" s="185"/>
      <c r="AD16" s="185"/>
      <c r="AE16" s="185"/>
      <c r="AF16" s="185"/>
      <c r="AG16" s="185"/>
      <c r="AH16" s="185"/>
    </row>
    <row r="17" spans="1:34" ht="15.75" customHeight="1" x14ac:dyDescent="0.2">
      <c r="A17" s="438"/>
      <c r="B17" s="269"/>
      <c r="C17" s="208" t="s">
        <v>19</v>
      </c>
      <c r="D17" s="209"/>
      <c r="E17" s="209"/>
      <c r="F17" s="209"/>
      <c r="G17" s="209"/>
      <c r="H17" s="209"/>
      <c r="I17" s="177"/>
      <c r="J17" s="59"/>
      <c r="K17" s="15"/>
      <c r="L17" s="177"/>
      <c r="M17" s="322"/>
      <c r="N17" s="322"/>
      <c r="O17" s="181"/>
      <c r="P17" s="323"/>
      <c r="Q17" s="323"/>
      <c r="R17" s="323"/>
      <c r="S17" s="323"/>
      <c r="T17" s="324" t="s">
        <v>34</v>
      </c>
      <c r="U17" s="333"/>
      <c r="V17" s="333"/>
      <c r="W17" s="333"/>
      <c r="X17" s="324" t="s">
        <v>34</v>
      </c>
      <c r="Y17" s="333"/>
      <c r="Z17" s="333"/>
      <c r="AA17" s="334"/>
      <c r="AB17" s="1"/>
      <c r="AC17" s="185"/>
      <c r="AD17" s="185"/>
      <c r="AE17" s="185"/>
      <c r="AF17" s="185"/>
      <c r="AG17" s="185"/>
      <c r="AH17" s="185"/>
    </row>
    <row r="18" spans="1:34" ht="15.75" customHeight="1" x14ac:dyDescent="0.2">
      <c r="A18" s="438"/>
      <c r="B18" s="269"/>
      <c r="C18" s="407">
        <f>'LABOR RATE - Journeyman'!C18</f>
        <v>0</v>
      </c>
      <c r="D18" s="407"/>
      <c r="E18" s="407"/>
      <c r="F18" s="407"/>
      <c r="G18" s="407"/>
      <c r="H18" s="407"/>
      <c r="I18" s="177"/>
      <c r="J18" s="148">
        <f>'LABOR RATE - Journeyman'!J18</f>
        <v>0</v>
      </c>
      <c r="K18" s="15" t="s">
        <v>25</v>
      </c>
      <c r="L18" s="177" t="s">
        <v>27</v>
      </c>
      <c r="M18" s="327">
        <f>'LABOR RATE - Journeyman'!M18</f>
        <v>0</v>
      </c>
      <c r="N18" s="327">
        <f>'LABOR RATE - Journeyman'!N18</f>
        <v>0</v>
      </c>
      <c r="O18" s="181"/>
      <c r="P18" s="301">
        <f t="shared" ref="P18:P22" si="0">IF(J18&gt;0,$P$14*J18/100,M18)</f>
        <v>0</v>
      </c>
      <c r="Q18" s="302"/>
      <c r="R18" s="302"/>
      <c r="S18" s="303"/>
      <c r="T18" s="392"/>
      <c r="U18" s="392"/>
      <c r="V18" s="392"/>
      <c r="W18" s="392"/>
      <c r="X18" s="392"/>
      <c r="Y18" s="392"/>
      <c r="Z18" s="392"/>
      <c r="AA18" s="392"/>
      <c r="AB18" s="1"/>
      <c r="AC18" s="185"/>
      <c r="AD18" s="185"/>
      <c r="AE18" s="185"/>
      <c r="AF18" s="185"/>
      <c r="AG18" s="185"/>
      <c r="AH18" s="185"/>
    </row>
    <row r="19" spans="1:34" ht="15.75" customHeight="1" x14ac:dyDescent="0.2">
      <c r="A19" s="438"/>
      <c r="B19" s="269"/>
      <c r="C19" s="407">
        <f>'LABOR RATE - Journeyman'!C19</f>
        <v>0</v>
      </c>
      <c r="D19" s="407"/>
      <c r="E19" s="407"/>
      <c r="F19" s="407"/>
      <c r="G19" s="407"/>
      <c r="H19" s="407"/>
      <c r="I19" s="177"/>
      <c r="J19" s="148">
        <f>'LABOR RATE - Journeyman'!J19</f>
        <v>0</v>
      </c>
      <c r="K19" s="15" t="s">
        <v>25</v>
      </c>
      <c r="L19" s="177" t="s">
        <v>27</v>
      </c>
      <c r="M19" s="327">
        <f>'LABOR RATE - Journeyman'!M19</f>
        <v>0</v>
      </c>
      <c r="N19" s="327">
        <f>'LABOR RATE - Journeyman'!N19</f>
        <v>0</v>
      </c>
      <c r="O19" s="181"/>
      <c r="P19" s="301">
        <f t="shared" si="0"/>
        <v>0</v>
      </c>
      <c r="Q19" s="302"/>
      <c r="R19" s="302"/>
      <c r="S19" s="303"/>
      <c r="T19" s="392"/>
      <c r="U19" s="392"/>
      <c r="V19" s="392"/>
      <c r="W19" s="392"/>
      <c r="X19" s="392"/>
      <c r="Y19" s="392"/>
      <c r="Z19" s="392"/>
      <c r="AA19" s="392"/>
      <c r="AB19" s="1"/>
      <c r="AC19" s="185"/>
      <c r="AD19" s="185"/>
      <c r="AE19" s="185"/>
      <c r="AF19" s="185"/>
      <c r="AG19" s="185"/>
      <c r="AH19" s="185"/>
    </row>
    <row r="20" spans="1:34" ht="15.75" customHeight="1" x14ac:dyDescent="0.2">
      <c r="A20" s="438"/>
      <c r="B20" s="269"/>
      <c r="C20" s="407">
        <f>'LABOR RATE - Journeyman'!C20</f>
        <v>0</v>
      </c>
      <c r="D20" s="407"/>
      <c r="E20" s="407"/>
      <c r="F20" s="407"/>
      <c r="G20" s="407"/>
      <c r="H20" s="407"/>
      <c r="I20" s="177"/>
      <c r="J20" s="148">
        <f>'LABOR RATE - Journeyman'!J20</f>
        <v>0</v>
      </c>
      <c r="K20" s="15" t="s">
        <v>25</v>
      </c>
      <c r="L20" s="177" t="s">
        <v>27</v>
      </c>
      <c r="M20" s="327">
        <f>'LABOR RATE - Journeyman'!M20</f>
        <v>0</v>
      </c>
      <c r="N20" s="327">
        <f>'LABOR RATE - Journeyman'!N20</f>
        <v>0</v>
      </c>
      <c r="O20" s="181"/>
      <c r="P20" s="301">
        <f t="shared" si="0"/>
        <v>0</v>
      </c>
      <c r="Q20" s="302"/>
      <c r="R20" s="302"/>
      <c r="S20" s="303"/>
      <c r="T20" s="392"/>
      <c r="U20" s="392"/>
      <c r="V20" s="392"/>
      <c r="W20" s="392"/>
      <c r="X20" s="392"/>
      <c r="Y20" s="392"/>
      <c r="Z20" s="392"/>
      <c r="AA20" s="392"/>
      <c r="AB20" s="1"/>
      <c r="AC20" s="185"/>
      <c r="AD20" s="185"/>
      <c r="AE20" s="185"/>
      <c r="AF20" s="185"/>
      <c r="AG20" s="185"/>
      <c r="AH20" s="185"/>
    </row>
    <row r="21" spans="1:34" ht="15.75" customHeight="1" x14ac:dyDescent="0.2">
      <c r="A21" s="438"/>
      <c r="B21" s="269"/>
      <c r="C21" s="407">
        <f>'LABOR RATE - Journeyman'!C21</f>
        <v>0</v>
      </c>
      <c r="D21" s="407"/>
      <c r="E21" s="407"/>
      <c r="F21" s="407"/>
      <c r="G21" s="407"/>
      <c r="H21" s="407"/>
      <c r="I21" s="177"/>
      <c r="J21" s="148">
        <f>'LABOR RATE - Journeyman'!J21</f>
        <v>0</v>
      </c>
      <c r="K21" s="15" t="s">
        <v>25</v>
      </c>
      <c r="L21" s="177" t="s">
        <v>27</v>
      </c>
      <c r="M21" s="327">
        <f>'LABOR RATE - Journeyman'!M21</f>
        <v>0</v>
      </c>
      <c r="N21" s="327">
        <f>'LABOR RATE - Journeyman'!N21</f>
        <v>0</v>
      </c>
      <c r="O21" s="181"/>
      <c r="P21" s="301">
        <f t="shared" si="0"/>
        <v>0</v>
      </c>
      <c r="Q21" s="302"/>
      <c r="R21" s="302"/>
      <c r="S21" s="303"/>
      <c r="T21" s="392"/>
      <c r="U21" s="392"/>
      <c r="V21" s="392"/>
      <c r="W21" s="392"/>
      <c r="X21" s="392"/>
      <c r="Y21" s="392"/>
      <c r="Z21" s="392"/>
      <c r="AA21" s="392"/>
      <c r="AB21" s="1"/>
      <c r="AC21" s="185"/>
      <c r="AD21" s="185"/>
      <c r="AE21" s="185"/>
      <c r="AF21" s="185"/>
      <c r="AG21" s="185"/>
      <c r="AH21" s="185"/>
    </row>
    <row r="22" spans="1:34" ht="15.75" customHeight="1" x14ac:dyDescent="0.2">
      <c r="A22" s="439"/>
      <c r="B22" s="440"/>
      <c r="C22" s="407" t="str">
        <f>'LABOR RATE - Journeyman'!C22</f>
        <v>Prevailing Wage Fringes</v>
      </c>
      <c r="D22" s="407"/>
      <c r="E22" s="407"/>
      <c r="F22" s="407"/>
      <c r="G22" s="407"/>
      <c r="H22" s="407"/>
      <c r="I22" s="25"/>
      <c r="J22" s="148">
        <f>'LABOR RATE - Journeyman'!J22</f>
        <v>0</v>
      </c>
      <c r="K22" s="15" t="s">
        <v>25</v>
      </c>
      <c r="L22" s="177" t="s">
        <v>27</v>
      </c>
      <c r="M22" s="327">
        <f>'LABOR RATE - Journeyman'!M22</f>
        <v>0</v>
      </c>
      <c r="N22" s="327">
        <f>'LABOR RATE - Journeyman'!N22</f>
        <v>0</v>
      </c>
      <c r="O22" s="26"/>
      <c r="P22" s="301">
        <f t="shared" si="0"/>
        <v>0</v>
      </c>
      <c r="Q22" s="302"/>
      <c r="R22" s="302"/>
      <c r="S22" s="303"/>
      <c r="T22" s="392"/>
      <c r="U22" s="392"/>
      <c r="V22" s="392"/>
      <c r="W22" s="392"/>
      <c r="X22" s="392"/>
      <c r="Y22" s="392"/>
      <c r="Z22" s="392"/>
      <c r="AA22" s="392"/>
      <c r="AB22" s="1"/>
      <c r="AC22" s="185"/>
      <c r="AD22" s="185"/>
      <c r="AE22" s="185"/>
      <c r="AF22" s="185"/>
      <c r="AG22" s="185"/>
      <c r="AH22" s="185"/>
    </row>
    <row r="23" spans="1:34" ht="15.75" customHeight="1" x14ac:dyDescent="0.2">
      <c r="A23" s="9" t="s">
        <v>6</v>
      </c>
      <c r="B23" s="341" t="s">
        <v>14</v>
      </c>
      <c r="C23" s="341"/>
      <c r="D23" s="341"/>
      <c r="E23" s="341"/>
      <c r="F23" s="341"/>
      <c r="G23" s="341"/>
      <c r="H23" s="341"/>
      <c r="I23" s="341"/>
      <c r="J23" s="341"/>
      <c r="K23" s="341"/>
      <c r="L23" s="341"/>
      <c r="M23" s="341"/>
      <c r="N23" s="341"/>
      <c r="O23" s="342"/>
      <c r="P23" s="393">
        <f>SUM(P16:S22)</f>
        <v>0</v>
      </c>
      <c r="Q23" s="393"/>
      <c r="R23" s="393"/>
      <c r="S23" s="393"/>
      <c r="T23" s="393">
        <f>SUM(T16:W22)</f>
        <v>0</v>
      </c>
      <c r="U23" s="393"/>
      <c r="V23" s="393"/>
      <c r="W23" s="393"/>
      <c r="X23" s="393">
        <f>SUM(X16:AA22)</f>
        <v>0</v>
      </c>
      <c r="Y23" s="393"/>
      <c r="Z23" s="393"/>
      <c r="AA23" s="393"/>
      <c r="AB23" s="1"/>
      <c r="AC23" s="185"/>
      <c r="AD23" s="185"/>
      <c r="AE23" s="185"/>
      <c r="AF23" s="185"/>
      <c r="AG23" s="185"/>
      <c r="AH23" s="185"/>
    </row>
    <row r="24" spans="1:34" ht="4.5" customHeight="1" x14ac:dyDescent="0.2">
      <c r="A24" s="11"/>
      <c r="B24" s="60"/>
      <c r="C24" s="8"/>
      <c r="D24" s="60"/>
      <c r="E24" s="60"/>
      <c r="F24" s="181"/>
      <c r="G24" s="181"/>
      <c r="H24" s="181"/>
      <c r="I24" s="181"/>
      <c r="J24" s="181"/>
      <c r="K24" s="181"/>
      <c r="L24" s="181"/>
      <c r="M24" s="181"/>
      <c r="N24" s="181"/>
      <c r="O24" s="181"/>
      <c r="P24" s="99"/>
      <c r="Q24" s="99"/>
      <c r="R24" s="99"/>
      <c r="S24" s="99"/>
      <c r="T24" s="99"/>
      <c r="U24" s="99"/>
      <c r="V24" s="99"/>
      <c r="W24" s="99"/>
      <c r="X24" s="99"/>
      <c r="Y24" s="99"/>
      <c r="Z24" s="99"/>
      <c r="AA24" s="100"/>
      <c r="AB24" s="1"/>
      <c r="AC24" s="185"/>
      <c r="AD24" s="185"/>
      <c r="AE24" s="185"/>
      <c r="AF24" s="185"/>
      <c r="AG24" s="185"/>
      <c r="AH24" s="185"/>
    </row>
    <row r="25" spans="1:34" ht="15.75" customHeight="1" x14ac:dyDescent="0.2">
      <c r="A25" s="9" t="s">
        <v>7</v>
      </c>
      <c r="B25" s="341" t="s">
        <v>20</v>
      </c>
      <c r="C25" s="341"/>
      <c r="D25" s="341"/>
      <c r="E25" s="341"/>
      <c r="F25" s="341"/>
      <c r="G25" s="341"/>
      <c r="H25" s="341"/>
      <c r="I25" s="341"/>
      <c r="J25" s="341"/>
      <c r="K25" s="341"/>
      <c r="L25" s="341"/>
      <c r="M25" s="341"/>
      <c r="N25" s="341"/>
      <c r="O25" s="342"/>
      <c r="P25" s="432">
        <f>P23+P14</f>
        <v>0</v>
      </c>
      <c r="Q25" s="433"/>
      <c r="R25" s="433"/>
      <c r="S25" s="433"/>
      <c r="T25" s="432">
        <f>T23+T14</f>
        <v>0</v>
      </c>
      <c r="U25" s="433"/>
      <c r="V25" s="433"/>
      <c r="W25" s="433"/>
      <c r="X25" s="432">
        <f>X23+X14</f>
        <v>0</v>
      </c>
      <c r="Y25" s="433"/>
      <c r="Z25" s="433"/>
      <c r="AA25" s="433"/>
      <c r="AB25" s="1"/>
      <c r="AC25" s="185"/>
      <c r="AD25" s="185"/>
      <c r="AE25" s="185"/>
      <c r="AF25" s="185"/>
      <c r="AG25" s="185"/>
      <c r="AH25" s="185"/>
    </row>
    <row r="26" spans="1:34" ht="15.75" customHeight="1" x14ac:dyDescent="0.2">
      <c r="A26" s="175"/>
      <c r="B26" s="391" t="s">
        <v>200</v>
      </c>
      <c r="C26" s="391"/>
      <c r="D26" s="391"/>
      <c r="E26" s="391"/>
      <c r="F26" s="391"/>
      <c r="G26" s="391"/>
      <c r="H26" s="391"/>
      <c r="I26" s="391"/>
      <c r="J26" s="391"/>
      <c r="K26" s="391"/>
      <c r="L26" s="391"/>
      <c r="M26" s="391"/>
      <c r="N26" s="391"/>
      <c r="O26" s="391"/>
      <c r="P26" s="304"/>
      <c r="Q26" s="304"/>
      <c r="R26" s="304"/>
      <c r="S26" s="304"/>
      <c r="T26" s="333"/>
      <c r="U26" s="333"/>
      <c r="V26" s="333"/>
      <c r="W26" s="333"/>
      <c r="X26" s="333"/>
      <c r="Y26" s="333"/>
      <c r="Z26" s="333"/>
      <c r="AA26" s="334"/>
      <c r="AB26" s="1"/>
      <c r="AC26" s="185"/>
      <c r="AD26" s="185"/>
      <c r="AE26" s="185"/>
      <c r="AF26" s="185"/>
      <c r="AG26" s="185"/>
      <c r="AH26" s="185"/>
    </row>
    <row r="27" spans="1:34" ht="15.75" customHeight="1" x14ac:dyDescent="0.2">
      <c r="A27" s="441"/>
      <c r="B27" s="442"/>
      <c r="C27" s="328" t="s">
        <v>8</v>
      </c>
      <c r="D27" s="328"/>
      <c r="E27" s="328"/>
      <c r="F27" s="328"/>
      <c r="G27" s="328"/>
      <c r="H27" s="209"/>
      <c r="I27" s="181"/>
      <c r="J27" s="148">
        <f>'LABOR RATE - Journeyman'!J27</f>
        <v>0</v>
      </c>
      <c r="K27" s="15" t="s">
        <v>25</v>
      </c>
      <c r="L27" s="177" t="s">
        <v>27</v>
      </c>
      <c r="M27" s="327">
        <f>'LABOR RATE - Journeyman'!M27</f>
        <v>0</v>
      </c>
      <c r="N27" s="327">
        <f>'LABOR RATE - Journeyman'!N27</f>
        <v>0</v>
      </c>
      <c r="O27" s="177"/>
      <c r="P27" s="393">
        <f t="shared" ref="P27:P28" si="1">IF(J27&gt;0,$P$14*J27/100,M27)</f>
        <v>0</v>
      </c>
      <c r="Q27" s="393"/>
      <c r="R27" s="393"/>
      <c r="S27" s="393"/>
      <c r="T27" s="335" t="s">
        <v>33</v>
      </c>
      <c r="U27" s="336"/>
      <c r="V27" s="336"/>
      <c r="W27" s="336"/>
      <c r="X27" s="336"/>
      <c r="Y27" s="336"/>
      <c r="Z27" s="336"/>
      <c r="AA27" s="337"/>
      <c r="AB27" s="1"/>
      <c r="AC27" s="185"/>
      <c r="AD27" s="185"/>
      <c r="AE27" s="185"/>
      <c r="AF27" s="185"/>
      <c r="AG27" s="185"/>
      <c r="AH27" s="185"/>
    </row>
    <row r="28" spans="1:34" ht="15.75" customHeight="1" x14ac:dyDescent="0.2">
      <c r="A28" s="441"/>
      <c r="B28" s="442"/>
      <c r="C28" s="328" t="s">
        <v>9</v>
      </c>
      <c r="D28" s="328"/>
      <c r="E28" s="328"/>
      <c r="F28" s="328"/>
      <c r="G28" s="328"/>
      <c r="H28" s="209"/>
      <c r="I28" s="181"/>
      <c r="J28" s="148">
        <f>'LABOR RATE - Journeyman'!J28</f>
        <v>0</v>
      </c>
      <c r="K28" s="15" t="s">
        <v>25</v>
      </c>
      <c r="L28" s="177" t="s">
        <v>27</v>
      </c>
      <c r="M28" s="327">
        <f>'LABOR RATE - Journeyman'!M28</f>
        <v>0</v>
      </c>
      <c r="N28" s="327">
        <f>'LABOR RATE - Journeyman'!N28</f>
        <v>0</v>
      </c>
      <c r="O28" s="177"/>
      <c r="P28" s="393">
        <f t="shared" si="1"/>
        <v>0</v>
      </c>
      <c r="Q28" s="393"/>
      <c r="R28" s="393"/>
      <c r="S28" s="393"/>
      <c r="T28" s="338"/>
      <c r="U28" s="339"/>
      <c r="V28" s="339"/>
      <c r="W28" s="339"/>
      <c r="X28" s="339"/>
      <c r="Y28" s="339"/>
      <c r="Z28" s="339"/>
      <c r="AA28" s="340"/>
      <c r="AB28" s="1"/>
      <c r="AC28" s="185"/>
      <c r="AD28" s="185"/>
      <c r="AE28" s="185"/>
      <c r="AF28" s="185"/>
      <c r="AG28" s="185"/>
      <c r="AH28" s="185"/>
    </row>
    <row r="29" spans="1:34" ht="15.75" customHeight="1" x14ac:dyDescent="0.2">
      <c r="A29" s="441"/>
      <c r="B29" s="442"/>
      <c r="C29" s="208" t="s">
        <v>32</v>
      </c>
      <c r="D29" s="209"/>
      <c r="E29" s="209"/>
      <c r="F29" s="209"/>
      <c r="G29" s="209"/>
      <c r="H29" s="209"/>
      <c r="I29" s="181"/>
      <c r="J29" s="56"/>
      <c r="K29" s="181"/>
      <c r="L29" s="181"/>
      <c r="M29" s="347"/>
      <c r="N29" s="347"/>
      <c r="O29" s="181"/>
      <c r="P29" s="304"/>
      <c r="Q29" s="304"/>
      <c r="R29" s="304"/>
      <c r="S29" s="304"/>
      <c r="T29" s="324" t="s">
        <v>34</v>
      </c>
      <c r="U29" s="333"/>
      <c r="V29" s="333"/>
      <c r="W29" s="333"/>
      <c r="X29" s="324" t="s">
        <v>34</v>
      </c>
      <c r="Y29" s="333"/>
      <c r="Z29" s="333"/>
      <c r="AA29" s="334"/>
      <c r="AB29" s="1"/>
      <c r="AC29" s="185"/>
      <c r="AD29" s="185"/>
      <c r="AE29" s="185"/>
      <c r="AF29" s="185"/>
      <c r="AG29" s="185"/>
      <c r="AH29" s="185"/>
    </row>
    <row r="30" spans="1:34" ht="15.75" customHeight="1" x14ac:dyDescent="0.2">
      <c r="A30" s="441"/>
      <c r="B30" s="442"/>
      <c r="C30" s="407">
        <f>'LABOR RATE - Journeyman'!C30</f>
        <v>0</v>
      </c>
      <c r="D30" s="407"/>
      <c r="E30" s="407"/>
      <c r="F30" s="407"/>
      <c r="G30" s="407"/>
      <c r="H30" s="407"/>
      <c r="I30" s="177"/>
      <c r="J30" s="148">
        <f>'LABOR RATE - Journeyman'!J30</f>
        <v>0</v>
      </c>
      <c r="K30" s="15" t="s">
        <v>25</v>
      </c>
      <c r="L30" s="177" t="s">
        <v>27</v>
      </c>
      <c r="M30" s="327">
        <f>'LABOR RATE - Journeyman'!M30</f>
        <v>0</v>
      </c>
      <c r="N30" s="327">
        <f>'LABOR RATE - Journeyman'!N30</f>
        <v>0</v>
      </c>
      <c r="O30" s="177"/>
      <c r="P30" s="393">
        <f t="shared" ref="P30:P38" si="2">IF(J30&gt;0,$P$14*J30/100,M30)</f>
        <v>0</v>
      </c>
      <c r="Q30" s="393"/>
      <c r="R30" s="393"/>
      <c r="S30" s="393"/>
      <c r="T30" s="392"/>
      <c r="U30" s="392"/>
      <c r="V30" s="392"/>
      <c r="W30" s="392"/>
      <c r="X30" s="392"/>
      <c r="Y30" s="392"/>
      <c r="Z30" s="392"/>
      <c r="AA30" s="392"/>
      <c r="AB30" s="1"/>
      <c r="AC30" s="185"/>
      <c r="AD30" s="185"/>
      <c r="AE30" s="185"/>
      <c r="AF30" s="185"/>
      <c r="AG30" s="185"/>
      <c r="AH30" s="185"/>
    </row>
    <row r="31" spans="1:34" ht="15.75" customHeight="1" x14ac:dyDescent="0.2">
      <c r="A31" s="441"/>
      <c r="B31" s="442"/>
      <c r="C31" s="407">
        <f>'LABOR RATE - Journeyman'!C31</f>
        <v>0</v>
      </c>
      <c r="D31" s="407"/>
      <c r="E31" s="407"/>
      <c r="F31" s="407"/>
      <c r="G31" s="407"/>
      <c r="H31" s="407"/>
      <c r="I31" s="177"/>
      <c r="J31" s="148">
        <f>'LABOR RATE - Journeyman'!J31</f>
        <v>0</v>
      </c>
      <c r="K31" s="15" t="s">
        <v>25</v>
      </c>
      <c r="L31" s="177" t="s">
        <v>27</v>
      </c>
      <c r="M31" s="327">
        <f>'LABOR RATE - Journeyman'!M31</f>
        <v>0</v>
      </c>
      <c r="N31" s="327">
        <f>'LABOR RATE - Journeyman'!N31</f>
        <v>0</v>
      </c>
      <c r="O31" s="177"/>
      <c r="P31" s="393">
        <f t="shared" si="2"/>
        <v>0</v>
      </c>
      <c r="Q31" s="393"/>
      <c r="R31" s="393"/>
      <c r="S31" s="393"/>
      <c r="T31" s="392"/>
      <c r="U31" s="392"/>
      <c r="V31" s="392"/>
      <c r="W31" s="392"/>
      <c r="X31" s="392"/>
      <c r="Y31" s="392"/>
      <c r="Z31" s="392"/>
      <c r="AA31" s="392"/>
      <c r="AB31" s="1"/>
      <c r="AC31" s="185"/>
      <c r="AD31" s="185"/>
      <c r="AE31" s="185"/>
      <c r="AF31" s="185"/>
      <c r="AG31" s="185"/>
      <c r="AH31" s="185"/>
    </row>
    <row r="32" spans="1:34" ht="15.75" customHeight="1" x14ac:dyDescent="0.2">
      <c r="A32" s="438"/>
      <c r="B32" s="269"/>
      <c r="C32" s="394">
        <f>'LABOR RATE - Journeyman'!C32</f>
        <v>0</v>
      </c>
      <c r="D32" s="394"/>
      <c r="E32" s="394"/>
      <c r="F32" s="394"/>
      <c r="G32" s="394"/>
      <c r="H32" s="394"/>
      <c r="I32" s="177"/>
      <c r="J32" s="148">
        <f>'LABOR RATE - Journeyman'!J32</f>
        <v>0</v>
      </c>
      <c r="K32" s="15" t="s">
        <v>25</v>
      </c>
      <c r="L32" s="177" t="s">
        <v>27</v>
      </c>
      <c r="M32" s="327">
        <f>'LABOR RATE - Journeyman'!M32</f>
        <v>0</v>
      </c>
      <c r="N32" s="327">
        <f>'LABOR RATE - Journeyman'!N32</f>
        <v>0</v>
      </c>
      <c r="O32" s="181"/>
      <c r="P32" s="393">
        <f t="shared" si="2"/>
        <v>0</v>
      </c>
      <c r="Q32" s="393"/>
      <c r="R32" s="393"/>
      <c r="S32" s="393"/>
      <c r="T32" s="392"/>
      <c r="U32" s="392"/>
      <c r="V32" s="392"/>
      <c r="W32" s="392"/>
      <c r="X32" s="392"/>
      <c r="Y32" s="392"/>
      <c r="Z32" s="392"/>
      <c r="AA32" s="392"/>
      <c r="AB32" s="1"/>
      <c r="AC32" s="185"/>
      <c r="AD32" s="185"/>
      <c r="AE32" s="185"/>
      <c r="AF32" s="185"/>
      <c r="AG32" s="185"/>
      <c r="AH32" s="185"/>
    </row>
    <row r="33" spans="1:35" ht="15.75" customHeight="1" x14ac:dyDescent="0.2">
      <c r="A33" s="438"/>
      <c r="B33" s="269"/>
      <c r="C33" s="407">
        <f>'LABOR RATE - Journeyman'!C33</f>
        <v>0</v>
      </c>
      <c r="D33" s="407"/>
      <c r="E33" s="407"/>
      <c r="F33" s="407"/>
      <c r="G33" s="407"/>
      <c r="H33" s="407"/>
      <c r="I33" s="177"/>
      <c r="J33" s="148">
        <f>'LABOR RATE - Journeyman'!J33</f>
        <v>0</v>
      </c>
      <c r="K33" s="15" t="s">
        <v>25</v>
      </c>
      <c r="L33" s="177" t="s">
        <v>27</v>
      </c>
      <c r="M33" s="327">
        <f>'LABOR RATE - Journeyman'!M33</f>
        <v>0</v>
      </c>
      <c r="N33" s="327">
        <f>'LABOR RATE - Journeyman'!N33</f>
        <v>0</v>
      </c>
      <c r="O33" s="181"/>
      <c r="P33" s="393">
        <f t="shared" si="2"/>
        <v>0</v>
      </c>
      <c r="Q33" s="393"/>
      <c r="R33" s="393"/>
      <c r="S33" s="393"/>
      <c r="T33" s="392"/>
      <c r="U33" s="392"/>
      <c r="V33" s="392"/>
      <c r="W33" s="392"/>
      <c r="X33" s="392"/>
      <c r="Y33" s="392"/>
      <c r="Z33" s="392"/>
      <c r="AA33" s="392"/>
      <c r="AB33" s="1"/>
      <c r="AC33" s="185"/>
      <c r="AD33" s="185"/>
      <c r="AE33" s="185"/>
      <c r="AF33" s="185"/>
      <c r="AG33" s="185"/>
      <c r="AH33" s="185"/>
    </row>
    <row r="34" spans="1:35" ht="15.75" customHeight="1" x14ac:dyDescent="0.2">
      <c r="A34" s="441"/>
      <c r="B34" s="442"/>
      <c r="C34" s="407">
        <f>'LABOR RATE - Journeyman'!C34</f>
        <v>0</v>
      </c>
      <c r="D34" s="407"/>
      <c r="E34" s="407"/>
      <c r="F34" s="407"/>
      <c r="G34" s="407"/>
      <c r="H34" s="407"/>
      <c r="I34" s="177"/>
      <c r="J34" s="148">
        <f>'LABOR RATE - Journeyman'!J34</f>
        <v>0</v>
      </c>
      <c r="K34" s="15" t="s">
        <v>25</v>
      </c>
      <c r="L34" s="177" t="s">
        <v>27</v>
      </c>
      <c r="M34" s="327">
        <f>'LABOR RATE - Journeyman'!M34</f>
        <v>0</v>
      </c>
      <c r="N34" s="327">
        <f>'LABOR RATE - Journeyman'!N34</f>
        <v>0</v>
      </c>
      <c r="O34" s="177"/>
      <c r="P34" s="393">
        <f t="shared" si="2"/>
        <v>0</v>
      </c>
      <c r="Q34" s="393"/>
      <c r="R34" s="393"/>
      <c r="S34" s="393"/>
      <c r="T34" s="392"/>
      <c r="U34" s="392"/>
      <c r="V34" s="392"/>
      <c r="W34" s="392"/>
      <c r="X34" s="392"/>
      <c r="Y34" s="392"/>
      <c r="Z34" s="392"/>
      <c r="AA34" s="392"/>
      <c r="AB34" s="1"/>
      <c r="AC34" s="185"/>
      <c r="AD34" s="185"/>
      <c r="AE34" s="185"/>
      <c r="AF34" s="185"/>
      <c r="AG34" s="185"/>
      <c r="AH34" s="185"/>
    </row>
    <row r="35" spans="1:35" ht="15.75" customHeight="1" x14ac:dyDescent="0.2">
      <c r="A35" s="441"/>
      <c r="B35" s="442"/>
      <c r="C35" s="407">
        <f>'LABOR RATE - Journeyman'!C35</f>
        <v>0</v>
      </c>
      <c r="D35" s="407"/>
      <c r="E35" s="407"/>
      <c r="F35" s="407"/>
      <c r="G35" s="407"/>
      <c r="H35" s="407"/>
      <c r="I35" s="25"/>
      <c r="J35" s="148">
        <f>'LABOR RATE - Journeyman'!J35</f>
        <v>0</v>
      </c>
      <c r="K35" s="15" t="s">
        <v>25</v>
      </c>
      <c r="L35" s="177" t="s">
        <v>27</v>
      </c>
      <c r="M35" s="327">
        <f>'LABOR RATE - Journeyman'!M35</f>
        <v>0</v>
      </c>
      <c r="N35" s="327">
        <f>'LABOR RATE - Journeyman'!N35</f>
        <v>0</v>
      </c>
      <c r="O35" s="25"/>
      <c r="P35" s="393">
        <f t="shared" si="2"/>
        <v>0</v>
      </c>
      <c r="Q35" s="393"/>
      <c r="R35" s="393"/>
      <c r="S35" s="393"/>
      <c r="T35" s="392"/>
      <c r="U35" s="392"/>
      <c r="V35" s="392"/>
      <c r="W35" s="392"/>
      <c r="X35" s="392"/>
      <c r="Y35" s="392"/>
      <c r="Z35" s="392"/>
      <c r="AA35" s="392"/>
      <c r="AB35" s="1"/>
      <c r="AC35" s="185"/>
      <c r="AD35" s="185"/>
      <c r="AE35" s="185"/>
      <c r="AF35" s="185"/>
      <c r="AG35" s="185"/>
      <c r="AH35" s="185"/>
    </row>
    <row r="36" spans="1:35" ht="15.75" customHeight="1" x14ac:dyDescent="0.2">
      <c r="A36" s="441"/>
      <c r="B36" s="442"/>
      <c r="C36" s="407">
        <f>'LABOR RATE - Journeyman'!C36</f>
        <v>0</v>
      </c>
      <c r="D36" s="407"/>
      <c r="E36" s="407"/>
      <c r="F36" s="407"/>
      <c r="G36" s="407"/>
      <c r="H36" s="407"/>
      <c r="I36" s="177"/>
      <c r="J36" s="148">
        <f>'LABOR RATE - Journeyman'!J36</f>
        <v>0</v>
      </c>
      <c r="K36" s="15" t="s">
        <v>25</v>
      </c>
      <c r="L36" s="177" t="s">
        <v>27</v>
      </c>
      <c r="M36" s="327">
        <f>'LABOR RATE - Journeyman'!M36</f>
        <v>0</v>
      </c>
      <c r="N36" s="327">
        <f>'LABOR RATE - Journeyman'!N36</f>
        <v>0</v>
      </c>
      <c r="O36" s="177"/>
      <c r="P36" s="393">
        <f t="shared" si="2"/>
        <v>0</v>
      </c>
      <c r="Q36" s="393"/>
      <c r="R36" s="393"/>
      <c r="S36" s="393"/>
      <c r="T36" s="392"/>
      <c r="U36" s="392"/>
      <c r="V36" s="392"/>
      <c r="W36" s="392"/>
      <c r="X36" s="392"/>
      <c r="Y36" s="392"/>
      <c r="Z36" s="392"/>
      <c r="AA36" s="392"/>
      <c r="AB36" s="1"/>
      <c r="AC36" s="185"/>
      <c r="AD36" s="185"/>
      <c r="AE36" s="185"/>
      <c r="AF36" s="185"/>
      <c r="AG36" s="185"/>
      <c r="AH36" s="185"/>
    </row>
    <row r="37" spans="1:35" ht="15.75" customHeight="1" x14ac:dyDescent="0.2">
      <c r="A37" s="441"/>
      <c r="B37" s="442"/>
      <c r="C37" s="407">
        <f>'LABOR RATE - Journeyman'!C37</f>
        <v>0</v>
      </c>
      <c r="D37" s="407"/>
      <c r="E37" s="407"/>
      <c r="F37" s="407"/>
      <c r="G37" s="407"/>
      <c r="H37" s="407"/>
      <c r="I37" s="177"/>
      <c r="J37" s="148">
        <f>'LABOR RATE - Journeyman'!J37</f>
        <v>0</v>
      </c>
      <c r="K37" s="15" t="s">
        <v>25</v>
      </c>
      <c r="L37" s="177" t="s">
        <v>27</v>
      </c>
      <c r="M37" s="327">
        <f>'LABOR RATE - Journeyman'!M37</f>
        <v>0</v>
      </c>
      <c r="N37" s="327">
        <f>'LABOR RATE - Journeyman'!N37</f>
        <v>0</v>
      </c>
      <c r="O37" s="177"/>
      <c r="P37" s="393">
        <f t="shared" si="2"/>
        <v>0</v>
      </c>
      <c r="Q37" s="393"/>
      <c r="R37" s="393"/>
      <c r="S37" s="393"/>
      <c r="T37" s="392"/>
      <c r="U37" s="392"/>
      <c r="V37" s="392"/>
      <c r="W37" s="392"/>
      <c r="X37" s="392"/>
      <c r="Y37" s="392"/>
      <c r="Z37" s="392"/>
      <c r="AA37" s="392"/>
      <c r="AB37" s="1"/>
      <c r="AC37" s="185"/>
      <c r="AD37" s="185"/>
      <c r="AE37" s="185"/>
      <c r="AF37" s="185"/>
      <c r="AG37" s="185"/>
      <c r="AH37" s="185"/>
    </row>
    <row r="38" spans="1:35" ht="15.75" customHeight="1" x14ac:dyDescent="0.2">
      <c r="A38" s="443"/>
      <c r="B38" s="444"/>
      <c r="C38" s="407">
        <f>'LABOR RATE - Journeyman'!C38</f>
        <v>0</v>
      </c>
      <c r="D38" s="407"/>
      <c r="E38" s="407"/>
      <c r="F38" s="407"/>
      <c r="G38" s="407"/>
      <c r="H38" s="407"/>
      <c r="I38" s="25"/>
      <c r="J38" s="148">
        <f>'LABOR RATE - Journeyman'!J38</f>
        <v>0</v>
      </c>
      <c r="K38" s="15" t="s">
        <v>25</v>
      </c>
      <c r="L38" s="177" t="s">
        <v>27</v>
      </c>
      <c r="M38" s="327">
        <f>'LABOR RATE - Journeyman'!M38</f>
        <v>0</v>
      </c>
      <c r="N38" s="327">
        <f>'LABOR RATE - Journeyman'!N38</f>
        <v>0</v>
      </c>
      <c r="O38" s="25"/>
      <c r="P38" s="393">
        <f t="shared" si="2"/>
        <v>0</v>
      </c>
      <c r="Q38" s="393"/>
      <c r="R38" s="393"/>
      <c r="S38" s="393"/>
      <c r="T38" s="392"/>
      <c r="U38" s="392"/>
      <c r="V38" s="392"/>
      <c r="W38" s="392"/>
      <c r="X38" s="392"/>
      <c r="Y38" s="392"/>
      <c r="Z38" s="392"/>
      <c r="AA38" s="392"/>
      <c r="AB38" s="1"/>
      <c r="AC38" s="185"/>
      <c r="AD38" s="185"/>
      <c r="AE38" s="185"/>
      <c r="AF38" s="185"/>
      <c r="AG38" s="185"/>
      <c r="AH38" s="185"/>
    </row>
    <row r="39" spans="1:35" ht="15.75" customHeight="1" x14ac:dyDescent="0.2">
      <c r="A39" s="9" t="s">
        <v>10</v>
      </c>
      <c r="B39" s="341" t="s">
        <v>26</v>
      </c>
      <c r="C39" s="341">
        <f>SUM(C27:C38)</f>
        <v>0</v>
      </c>
      <c r="D39" s="341">
        <f>SUM(D27:D38)</f>
        <v>0</v>
      </c>
      <c r="E39" s="341">
        <f>SUM(E27:E38)</f>
        <v>0</v>
      </c>
      <c r="F39" s="341"/>
      <c r="G39" s="341"/>
      <c r="H39" s="341"/>
      <c r="I39" s="341"/>
      <c r="J39" s="341"/>
      <c r="K39" s="341"/>
      <c r="L39" s="341"/>
      <c r="M39" s="341"/>
      <c r="N39" s="341"/>
      <c r="O39" s="342"/>
      <c r="P39" s="393">
        <f>SUM(P27:S38)</f>
        <v>0</v>
      </c>
      <c r="Q39" s="393"/>
      <c r="R39" s="393"/>
      <c r="S39" s="393"/>
      <c r="T39" s="393">
        <f>SUM(T27:W38)</f>
        <v>0</v>
      </c>
      <c r="U39" s="393"/>
      <c r="V39" s="393"/>
      <c r="W39" s="393"/>
      <c r="X39" s="393">
        <f>SUM(X27:AA38)</f>
        <v>0</v>
      </c>
      <c r="Y39" s="393"/>
      <c r="Z39" s="393"/>
      <c r="AA39" s="393"/>
      <c r="AB39" s="1"/>
      <c r="AC39" s="185"/>
      <c r="AD39" s="185"/>
      <c r="AE39" s="185"/>
      <c r="AF39" s="185"/>
      <c r="AG39" s="185"/>
      <c r="AH39" s="185"/>
    </row>
    <row r="40" spans="1:35" ht="4.5" customHeight="1" x14ac:dyDescent="0.2">
      <c r="A40" s="11"/>
      <c r="B40" s="178"/>
      <c r="C40" s="12"/>
      <c r="D40" s="178"/>
      <c r="E40" s="178"/>
      <c r="F40" s="177"/>
      <c r="G40" s="177"/>
      <c r="H40" s="177"/>
      <c r="I40" s="177"/>
      <c r="J40" s="177"/>
      <c r="K40" s="177"/>
      <c r="L40" s="177"/>
      <c r="M40" s="177"/>
      <c r="N40" s="177"/>
      <c r="O40" s="177"/>
      <c r="P40" s="58"/>
      <c r="Q40" s="58"/>
      <c r="R40" s="58"/>
      <c r="S40" s="58"/>
      <c r="T40" s="58"/>
      <c r="U40" s="58"/>
      <c r="V40" s="58"/>
      <c r="W40" s="58"/>
      <c r="X40" s="58"/>
      <c r="Y40" s="58"/>
      <c r="Z40" s="58"/>
      <c r="AA40" s="101"/>
      <c r="AB40" s="1"/>
      <c r="AC40" s="185"/>
      <c r="AD40" s="185"/>
      <c r="AE40" s="185"/>
      <c r="AF40" s="185"/>
      <c r="AG40" s="185"/>
      <c r="AH40" s="185"/>
    </row>
    <row r="41" spans="1:35" ht="15.75" customHeight="1" x14ac:dyDescent="0.2">
      <c r="A41" s="9" t="s">
        <v>11</v>
      </c>
      <c r="B41" s="341" t="s">
        <v>24</v>
      </c>
      <c r="C41" s="341"/>
      <c r="D41" s="341"/>
      <c r="E41" s="341"/>
      <c r="F41" s="341"/>
      <c r="G41" s="341"/>
      <c r="H41" s="341"/>
      <c r="I41" s="341"/>
      <c r="J41" s="341"/>
      <c r="K41" s="341"/>
      <c r="L41" s="341"/>
      <c r="M41" s="341"/>
      <c r="N41" s="341"/>
      <c r="O41" s="342"/>
      <c r="P41" s="393">
        <f>P25+P39</f>
        <v>0</v>
      </c>
      <c r="Q41" s="393"/>
      <c r="R41" s="393"/>
      <c r="S41" s="393"/>
      <c r="T41" s="393">
        <f>T25+T39</f>
        <v>0</v>
      </c>
      <c r="U41" s="393"/>
      <c r="V41" s="393"/>
      <c r="W41" s="393"/>
      <c r="X41" s="393">
        <f>X25+X39</f>
        <v>0</v>
      </c>
      <c r="Y41" s="393"/>
      <c r="Z41" s="393"/>
      <c r="AA41" s="393"/>
      <c r="AB41" s="1"/>
      <c r="AC41" s="185"/>
      <c r="AD41" s="185"/>
      <c r="AE41" s="185"/>
      <c r="AF41" s="185"/>
      <c r="AG41" s="185"/>
      <c r="AH41" s="185"/>
    </row>
    <row r="42" spans="1:35" ht="4.5" customHeight="1" x14ac:dyDescent="0.2">
      <c r="A42" s="11"/>
      <c r="B42" s="178"/>
      <c r="C42" s="16"/>
      <c r="D42" s="16"/>
      <c r="E42" s="16"/>
      <c r="F42" s="177"/>
      <c r="G42" s="177"/>
      <c r="H42" s="177"/>
      <c r="I42" s="177"/>
      <c r="J42" s="177"/>
      <c r="K42" s="177"/>
      <c r="L42" s="177"/>
      <c r="M42" s="177"/>
      <c r="N42" s="177"/>
      <c r="O42" s="177"/>
      <c r="P42" s="177"/>
      <c r="Q42" s="177"/>
      <c r="R42" s="177"/>
      <c r="S42" s="177"/>
      <c r="T42" s="177"/>
      <c r="U42" s="177"/>
      <c r="V42" s="177"/>
      <c r="W42" s="177"/>
      <c r="X42" s="177"/>
      <c r="Y42" s="177"/>
      <c r="Z42" s="177"/>
      <c r="AA42" s="102"/>
      <c r="AB42" s="1"/>
      <c r="AC42" s="185"/>
      <c r="AD42" s="185"/>
      <c r="AE42" s="185"/>
      <c r="AF42" s="185"/>
      <c r="AG42" s="185"/>
      <c r="AH42" s="185"/>
    </row>
    <row r="43" spans="1:35" ht="1.5" customHeight="1" x14ac:dyDescent="0.2">
      <c r="A43" s="24"/>
      <c r="B43" s="17"/>
      <c r="C43" s="18"/>
      <c r="D43" s="18"/>
      <c r="E43" s="18"/>
      <c r="F43" s="19"/>
      <c r="G43" s="19"/>
      <c r="H43" s="19"/>
      <c r="I43" s="19"/>
      <c r="J43" s="19"/>
      <c r="K43" s="19"/>
      <c r="L43" s="19"/>
      <c r="M43" s="19"/>
      <c r="N43" s="19"/>
      <c r="O43" s="19"/>
      <c r="P43" s="19"/>
      <c r="Q43" s="19"/>
      <c r="R43" s="19"/>
      <c r="S43" s="19"/>
      <c r="T43" s="19"/>
      <c r="U43" s="19"/>
      <c r="V43" s="19"/>
      <c r="W43" s="19"/>
      <c r="X43" s="19"/>
      <c r="Y43" s="19"/>
      <c r="Z43" s="19"/>
      <c r="AA43" s="103"/>
      <c r="AB43" s="1"/>
      <c r="AC43" s="185"/>
      <c r="AD43" s="185"/>
      <c r="AE43" s="185"/>
      <c r="AF43" s="185"/>
      <c r="AG43" s="185"/>
      <c r="AH43" s="185"/>
    </row>
    <row r="44" spans="1:35" ht="14.25" customHeight="1" x14ac:dyDescent="0.2">
      <c r="A44" s="235" t="s">
        <v>206</v>
      </c>
      <c r="B44" s="389" t="s">
        <v>211</v>
      </c>
      <c r="C44" s="389"/>
      <c r="D44" s="389"/>
      <c r="E44" s="389"/>
      <c r="F44" s="389"/>
      <c r="G44" s="389"/>
      <c r="H44" s="389"/>
      <c r="I44" s="389"/>
      <c r="J44" s="389"/>
      <c r="K44" s="389"/>
      <c r="L44" s="389"/>
      <c r="M44" s="445">
        <v>15</v>
      </c>
      <c r="N44" s="445"/>
      <c r="O44" s="238" t="s">
        <v>25</v>
      </c>
      <c r="P44" s="350">
        <f>P41*M44/100</f>
        <v>0</v>
      </c>
      <c r="Q44" s="351"/>
      <c r="R44" s="351"/>
      <c r="S44" s="352"/>
      <c r="T44" s="353" t="s">
        <v>33</v>
      </c>
      <c r="U44" s="354"/>
      <c r="V44" s="354"/>
      <c r="W44" s="354"/>
      <c r="X44" s="354"/>
      <c r="Y44" s="354"/>
      <c r="Z44" s="354"/>
      <c r="AA44" s="355"/>
      <c r="AI44" s="4"/>
    </row>
    <row r="45" spans="1:35" ht="15.75" customHeight="1" x14ac:dyDescent="0.2">
      <c r="A45" s="175"/>
      <c r="B45" s="239" t="s">
        <v>219</v>
      </c>
      <c r="C45" s="8"/>
      <c r="D45" s="60"/>
      <c r="E45" s="60"/>
      <c r="F45" s="181"/>
      <c r="G45" s="181"/>
      <c r="H45" s="181"/>
      <c r="I45" s="181"/>
      <c r="J45" s="181"/>
      <c r="K45" s="181"/>
      <c r="L45" s="181"/>
      <c r="M45" s="181"/>
      <c r="N45" s="181"/>
      <c r="O45" s="181"/>
      <c r="P45" s="304"/>
      <c r="Q45" s="304"/>
      <c r="R45" s="304"/>
      <c r="S45" s="304"/>
      <c r="T45" s="304"/>
      <c r="U45" s="304"/>
      <c r="V45" s="304"/>
      <c r="W45" s="304"/>
      <c r="X45" s="304"/>
      <c r="Y45" s="304"/>
      <c r="Z45" s="304"/>
      <c r="AA45" s="305"/>
      <c r="AB45" s="1"/>
      <c r="AC45" s="185"/>
      <c r="AD45" s="185"/>
      <c r="AE45" s="185"/>
      <c r="AF45" s="185"/>
      <c r="AG45" s="185"/>
      <c r="AH45" s="185"/>
    </row>
    <row r="46" spans="1:35" ht="15.75" customHeight="1" x14ac:dyDescent="0.2">
      <c r="A46" s="441"/>
      <c r="B46" s="442"/>
      <c r="C46" s="348" t="s">
        <v>70</v>
      </c>
      <c r="D46" s="397"/>
      <c r="E46" s="397"/>
      <c r="F46" s="397"/>
      <c r="G46" s="397"/>
      <c r="H46" s="397"/>
      <c r="I46" s="397"/>
      <c r="J46" s="153">
        <f>'LABOR RATE - Journeyman'!J46</f>
        <v>7.7</v>
      </c>
      <c r="K46" s="15" t="s">
        <v>25</v>
      </c>
      <c r="L46" s="349"/>
      <c r="M46" s="396"/>
      <c r="N46" s="396"/>
      <c r="O46" s="104"/>
      <c r="P46" s="393">
        <f>$P$25*J46/100</f>
        <v>0</v>
      </c>
      <c r="Q46" s="393"/>
      <c r="R46" s="393"/>
      <c r="S46" s="393"/>
      <c r="T46" s="393">
        <f>P46*0.5</f>
        <v>0</v>
      </c>
      <c r="U46" s="393"/>
      <c r="V46" s="393"/>
      <c r="W46" s="393"/>
      <c r="X46" s="393">
        <f>P46</f>
        <v>0</v>
      </c>
      <c r="Y46" s="393"/>
      <c r="Z46" s="393"/>
      <c r="AA46" s="393"/>
      <c r="AB46" s="1"/>
      <c r="AC46" s="185"/>
      <c r="AD46" s="185"/>
      <c r="AE46" s="185"/>
      <c r="AF46" s="185"/>
      <c r="AG46" s="185"/>
      <c r="AH46" s="185"/>
    </row>
    <row r="47" spans="1:35" ht="15.75" customHeight="1" x14ac:dyDescent="0.2">
      <c r="A47" s="441"/>
      <c r="B47" s="442"/>
      <c r="C47" s="348" t="s">
        <v>71</v>
      </c>
      <c r="D47" s="397"/>
      <c r="E47" s="397"/>
      <c r="F47" s="397"/>
      <c r="G47" s="397"/>
      <c r="H47" s="397"/>
      <c r="I47" s="397"/>
      <c r="J47" s="153">
        <f>'LABOR RATE - Journeyman'!J47</f>
        <v>0.8</v>
      </c>
      <c r="K47" s="15" t="s">
        <v>25</v>
      </c>
      <c r="L47" s="358" t="s">
        <v>66</v>
      </c>
      <c r="M47" s="358"/>
      <c r="N47" s="358"/>
      <c r="O47" s="359"/>
      <c r="P47" s="393">
        <f t="shared" ref="P47:P52" si="3">$P$25*J47/100</f>
        <v>0</v>
      </c>
      <c r="Q47" s="393"/>
      <c r="R47" s="393"/>
      <c r="S47" s="393"/>
      <c r="T47" s="393">
        <f>P47*0.5</f>
        <v>0</v>
      </c>
      <c r="U47" s="393"/>
      <c r="V47" s="393"/>
      <c r="W47" s="393"/>
      <c r="X47" s="393">
        <f>P47</f>
        <v>0</v>
      </c>
      <c r="Y47" s="393"/>
      <c r="Z47" s="393"/>
      <c r="AA47" s="393"/>
      <c r="AB47" s="1"/>
      <c r="AC47" s="185"/>
      <c r="AD47" s="185"/>
      <c r="AE47" s="185"/>
      <c r="AF47" s="185"/>
      <c r="AG47" s="185"/>
      <c r="AH47" s="185"/>
    </row>
    <row r="48" spans="1:35" ht="15.75" customHeight="1" x14ac:dyDescent="0.2">
      <c r="A48" s="441"/>
      <c r="B48" s="442"/>
      <c r="C48" s="348" t="s">
        <v>72</v>
      </c>
      <c r="D48" s="434"/>
      <c r="E48" s="434"/>
      <c r="F48" s="434"/>
      <c r="G48" s="434"/>
      <c r="H48" s="434"/>
      <c r="I48" s="434"/>
      <c r="J48" s="153">
        <f>'LABOR RATE - Journeyman'!J48</f>
        <v>0</v>
      </c>
      <c r="K48" s="15" t="s">
        <v>25</v>
      </c>
      <c r="L48" s="358"/>
      <c r="M48" s="358"/>
      <c r="N48" s="358"/>
      <c r="O48" s="359"/>
      <c r="P48" s="393">
        <f t="shared" si="3"/>
        <v>0</v>
      </c>
      <c r="Q48" s="393"/>
      <c r="R48" s="393"/>
      <c r="S48" s="393"/>
      <c r="T48" s="393">
        <f>P48*0.5</f>
        <v>0</v>
      </c>
      <c r="U48" s="393"/>
      <c r="V48" s="393"/>
      <c r="W48" s="393"/>
      <c r="X48" s="393">
        <f>P48</f>
        <v>0</v>
      </c>
      <c r="Y48" s="393"/>
      <c r="Z48" s="393"/>
      <c r="AA48" s="393"/>
      <c r="AB48" s="1"/>
      <c r="AC48" s="185"/>
      <c r="AD48" s="185"/>
      <c r="AE48" s="185"/>
      <c r="AF48" s="185"/>
      <c r="AG48" s="185"/>
      <c r="AH48" s="185"/>
    </row>
    <row r="49" spans="1:34" ht="15.75" customHeight="1" x14ac:dyDescent="0.2">
      <c r="A49" s="441"/>
      <c r="B49" s="442"/>
      <c r="C49" s="348" t="s">
        <v>73</v>
      </c>
      <c r="D49" s="397"/>
      <c r="E49" s="397"/>
      <c r="F49" s="397"/>
      <c r="G49" s="397"/>
      <c r="H49" s="397"/>
      <c r="I49" s="397"/>
      <c r="J49" s="153">
        <f>'LABOR RATE - Journeyman'!J49</f>
        <v>0</v>
      </c>
      <c r="K49" s="15" t="s">
        <v>25</v>
      </c>
      <c r="L49" s="358"/>
      <c r="M49" s="358"/>
      <c r="N49" s="358"/>
      <c r="O49" s="359"/>
      <c r="P49" s="393">
        <f t="shared" si="3"/>
        <v>0</v>
      </c>
      <c r="Q49" s="393"/>
      <c r="R49" s="393"/>
      <c r="S49" s="393"/>
      <c r="T49" s="360" t="s">
        <v>33</v>
      </c>
      <c r="U49" s="336"/>
      <c r="V49" s="336"/>
      <c r="W49" s="336"/>
      <c r="X49" s="336"/>
      <c r="Y49" s="336"/>
      <c r="Z49" s="336"/>
      <c r="AA49" s="337"/>
      <c r="AB49" s="1"/>
      <c r="AC49" s="185"/>
      <c r="AD49" s="185"/>
      <c r="AE49" s="185"/>
      <c r="AF49" s="185"/>
      <c r="AG49" s="185"/>
      <c r="AH49" s="185"/>
    </row>
    <row r="50" spans="1:34" ht="15.75" customHeight="1" x14ac:dyDescent="0.2">
      <c r="A50" s="441"/>
      <c r="B50" s="442"/>
      <c r="C50" s="435" t="s">
        <v>74</v>
      </c>
      <c r="D50" s="436"/>
      <c r="E50" s="436"/>
      <c r="F50" s="436"/>
      <c r="G50" s="436"/>
      <c r="H50" s="436"/>
      <c r="I50" s="436"/>
      <c r="J50" s="153">
        <f>'LABOR RATE - Journeyman'!J50</f>
        <v>1</v>
      </c>
      <c r="K50" s="15" t="s">
        <v>25</v>
      </c>
      <c r="L50" s="178"/>
      <c r="M50" s="369"/>
      <c r="N50" s="369"/>
      <c r="O50" s="177"/>
      <c r="P50" s="393">
        <f t="shared" si="3"/>
        <v>0</v>
      </c>
      <c r="Q50" s="393"/>
      <c r="R50" s="393"/>
      <c r="S50" s="393"/>
      <c r="T50" s="353"/>
      <c r="U50" s="354"/>
      <c r="V50" s="354"/>
      <c r="W50" s="354"/>
      <c r="X50" s="354"/>
      <c r="Y50" s="354"/>
      <c r="Z50" s="354"/>
      <c r="AA50" s="355"/>
      <c r="AB50" s="1"/>
      <c r="AC50" s="185"/>
      <c r="AD50" s="185"/>
      <c r="AE50" s="185"/>
      <c r="AF50" s="185"/>
      <c r="AG50" s="185"/>
      <c r="AH50" s="185"/>
    </row>
    <row r="51" spans="1:34" ht="15.75" customHeight="1" x14ac:dyDescent="0.2">
      <c r="A51" s="441"/>
      <c r="B51" s="442"/>
      <c r="C51" s="348" t="s">
        <v>75</v>
      </c>
      <c r="D51" s="424"/>
      <c r="E51" s="424"/>
      <c r="F51" s="424"/>
      <c r="G51" s="424"/>
      <c r="H51" s="424"/>
      <c r="I51" s="424"/>
      <c r="J51" s="153">
        <f>'LABOR RATE - Journeyman'!J51</f>
        <v>1</v>
      </c>
      <c r="K51" s="15" t="s">
        <v>25</v>
      </c>
      <c r="L51" s="178"/>
      <c r="M51" s="369"/>
      <c r="N51" s="369"/>
      <c r="O51" s="177"/>
      <c r="P51" s="393">
        <f t="shared" si="3"/>
        <v>0</v>
      </c>
      <c r="Q51" s="393"/>
      <c r="R51" s="393"/>
      <c r="S51" s="393"/>
      <c r="T51" s="353"/>
      <c r="U51" s="354"/>
      <c r="V51" s="354"/>
      <c r="W51" s="354"/>
      <c r="X51" s="354"/>
      <c r="Y51" s="354"/>
      <c r="Z51" s="354"/>
      <c r="AA51" s="355"/>
      <c r="AB51" s="1"/>
      <c r="AC51" s="185"/>
      <c r="AD51" s="185"/>
      <c r="AE51" s="185"/>
      <c r="AF51" s="185"/>
      <c r="AG51" s="185"/>
      <c r="AH51" s="185"/>
    </row>
    <row r="52" spans="1:34" ht="15.75" customHeight="1" x14ac:dyDescent="0.2">
      <c r="A52" s="441"/>
      <c r="B52" s="442"/>
      <c r="C52" s="348" t="s">
        <v>76</v>
      </c>
      <c r="D52" s="424"/>
      <c r="E52" s="424"/>
      <c r="F52" s="424"/>
      <c r="G52" s="424"/>
      <c r="H52" s="424"/>
      <c r="I52" s="424"/>
      <c r="J52" s="153">
        <f>'LABOR RATE - Journeyman'!J52</f>
        <v>3</v>
      </c>
      <c r="K52" s="15" t="s">
        <v>25</v>
      </c>
      <c r="L52" s="178"/>
      <c r="M52" s="369"/>
      <c r="N52" s="369"/>
      <c r="O52" s="177"/>
      <c r="P52" s="393">
        <f t="shared" si="3"/>
        <v>0</v>
      </c>
      <c r="Q52" s="393"/>
      <c r="R52" s="393"/>
      <c r="S52" s="393"/>
      <c r="T52" s="338"/>
      <c r="U52" s="339"/>
      <c r="V52" s="339"/>
      <c r="W52" s="339"/>
      <c r="X52" s="339"/>
      <c r="Y52" s="339"/>
      <c r="Z52" s="339"/>
      <c r="AA52" s="340"/>
      <c r="AB52" s="1"/>
      <c r="AC52" s="185"/>
      <c r="AD52" s="185"/>
      <c r="AE52" s="185"/>
      <c r="AF52" s="185"/>
      <c r="AG52" s="185"/>
      <c r="AH52" s="185"/>
    </row>
    <row r="53" spans="1:34" ht="15.75" customHeight="1" x14ac:dyDescent="0.2">
      <c r="A53" s="441"/>
      <c r="B53" s="442"/>
      <c r="C53" s="371" t="s">
        <v>77</v>
      </c>
      <c r="D53" s="431"/>
      <c r="E53" s="431"/>
      <c r="F53" s="431"/>
      <c r="G53" s="431"/>
      <c r="H53" s="431"/>
      <c r="I53" s="431"/>
      <c r="J53" s="58"/>
      <c r="K53" s="177"/>
      <c r="L53" s="177"/>
      <c r="M53" s="328"/>
      <c r="N53" s="328"/>
      <c r="O53" s="177"/>
      <c r="P53" s="372"/>
      <c r="Q53" s="372"/>
      <c r="R53" s="372"/>
      <c r="S53" s="372"/>
      <c r="T53" s="333"/>
      <c r="U53" s="333"/>
      <c r="V53" s="333"/>
      <c r="W53" s="333"/>
      <c r="X53" s="333"/>
      <c r="Y53" s="333"/>
      <c r="Z53" s="333"/>
      <c r="AA53" s="334"/>
      <c r="AB53" s="1"/>
      <c r="AC53" s="185"/>
      <c r="AD53" s="185"/>
      <c r="AE53" s="185"/>
      <c r="AF53" s="185"/>
      <c r="AG53" s="185"/>
      <c r="AH53" s="185"/>
    </row>
    <row r="54" spans="1:34" ht="15.75" customHeight="1" x14ac:dyDescent="0.2">
      <c r="A54" s="441"/>
      <c r="B54" s="442"/>
      <c r="C54" s="407">
        <f>'LABOR RATE - Journeyman'!C54</f>
        <v>0</v>
      </c>
      <c r="D54" s="407"/>
      <c r="E54" s="407"/>
      <c r="F54" s="407"/>
      <c r="G54" s="407"/>
      <c r="H54" s="407"/>
      <c r="I54" s="177"/>
      <c r="J54" s="148"/>
      <c r="K54" s="15" t="s">
        <v>25</v>
      </c>
      <c r="L54" s="177" t="s">
        <v>27</v>
      </c>
      <c r="M54" s="370"/>
      <c r="N54" s="370"/>
      <c r="O54" s="177"/>
      <c r="P54" s="393">
        <f>IF(J54&gt;0,$P$25*J54/100,M54)</f>
        <v>0</v>
      </c>
      <c r="Q54" s="393"/>
      <c r="R54" s="393"/>
      <c r="S54" s="393"/>
      <c r="T54" s="392"/>
      <c r="U54" s="392"/>
      <c r="V54" s="392"/>
      <c r="W54" s="392"/>
      <c r="X54" s="392"/>
      <c r="Y54" s="392"/>
      <c r="Z54" s="392"/>
      <c r="AA54" s="392"/>
      <c r="AB54" s="1"/>
      <c r="AC54" s="185"/>
      <c r="AD54" s="185"/>
      <c r="AE54" s="185"/>
      <c r="AF54" s="185"/>
      <c r="AG54" s="185"/>
      <c r="AH54" s="185"/>
    </row>
    <row r="55" spans="1:34" ht="15.75" customHeight="1" x14ac:dyDescent="0.2">
      <c r="A55" s="441"/>
      <c r="B55" s="442"/>
      <c r="C55" s="394">
        <f>'LABOR RATE - Journeyman'!C55</f>
        <v>0</v>
      </c>
      <c r="D55" s="394"/>
      <c r="E55" s="394"/>
      <c r="F55" s="394"/>
      <c r="G55" s="394"/>
      <c r="H55" s="394"/>
      <c r="I55" s="177"/>
      <c r="J55" s="148"/>
      <c r="K55" s="15" t="s">
        <v>25</v>
      </c>
      <c r="L55" s="177" t="s">
        <v>27</v>
      </c>
      <c r="M55" s="370"/>
      <c r="N55" s="370"/>
      <c r="O55" s="177"/>
      <c r="P55" s="393">
        <f t="shared" ref="P55:P63" si="4">IF(J55&gt;0,$P$25*J55/100,M55)</f>
        <v>0</v>
      </c>
      <c r="Q55" s="393"/>
      <c r="R55" s="393"/>
      <c r="S55" s="393"/>
      <c r="T55" s="392"/>
      <c r="U55" s="392"/>
      <c r="V55" s="392"/>
      <c r="W55" s="392"/>
      <c r="X55" s="392"/>
      <c r="Y55" s="392"/>
      <c r="Z55" s="392"/>
      <c r="AA55" s="392"/>
      <c r="AB55" s="1"/>
      <c r="AC55" s="185"/>
      <c r="AD55" s="185"/>
      <c r="AE55" s="185"/>
      <c r="AF55" s="185"/>
      <c r="AG55" s="185"/>
      <c r="AH55" s="185"/>
    </row>
    <row r="56" spans="1:34" ht="15.75" customHeight="1" x14ac:dyDescent="0.2">
      <c r="A56" s="441"/>
      <c r="B56" s="442"/>
      <c r="C56" s="394">
        <f>'LABOR RATE - Journeyman'!C56</f>
        <v>0</v>
      </c>
      <c r="D56" s="394"/>
      <c r="E56" s="394"/>
      <c r="F56" s="394"/>
      <c r="G56" s="394"/>
      <c r="H56" s="394"/>
      <c r="I56" s="177"/>
      <c r="J56" s="148"/>
      <c r="K56" s="15" t="s">
        <v>25</v>
      </c>
      <c r="L56" s="177" t="s">
        <v>27</v>
      </c>
      <c r="M56" s="370"/>
      <c r="N56" s="370"/>
      <c r="O56" s="177"/>
      <c r="P56" s="393">
        <f t="shared" si="4"/>
        <v>0</v>
      </c>
      <c r="Q56" s="393"/>
      <c r="R56" s="393"/>
      <c r="S56" s="393"/>
      <c r="T56" s="392"/>
      <c r="U56" s="392"/>
      <c r="V56" s="392"/>
      <c r="W56" s="392"/>
      <c r="X56" s="392"/>
      <c r="Y56" s="392"/>
      <c r="Z56" s="392"/>
      <c r="AA56" s="392"/>
      <c r="AB56" s="1"/>
      <c r="AC56" s="185"/>
      <c r="AD56" s="185"/>
      <c r="AE56" s="185"/>
      <c r="AF56" s="185"/>
      <c r="AG56" s="185"/>
      <c r="AH56" s="185"/>
    </row>
    <row r="57" spans="1:34" ht="15.75" customHeight="1" x14ac:dyDescent="0.2">
      <c r="A57" s="441"/>
      <c r="B57" s="442"/>
      <c r="C57" s="394">
        <f>'LABOR RATE - Journeyman'!C57</f>
        <v>0</v>
      </c>
      <c r="D57" s="394"/>
      <c r="E57" s="394"/>
      <c r="F57" s="394"/>
      <c r="G57" s="394"/>
      <c r="H57" s="394"/>
      <c r="I57" s="177"/>
      <c r="J57" s="148"/>
      <c r="K57" s="15" t="s">
        <v>25</v>
      </c>
      <c r="L57" s="177" t="s">
        <v>27</v>
      </c>
      <c r="M57" s="370"/>
      <c r="N57" s="370"/>
      <c r="O57" s="177"/>
      <c r="P57" s="393">
        <f t="shared" si="4"/>
        <v>0</v>
      </c>
      <c r="Q57" s="393"/>
      <c r="R57" s="393"/>
      <c r="S57" s="393"/>
      <c r="T57" s="392"/>
      <c r="U57" s="392"/>
      <c r="V57" s="392"/>
      <c r="W57" s="392"/>
      <c r="X57" s="392"/>
      <c r="Y57" s="392"/>
      <c r="Z57" s="392"/>
      <c r="AA57" s="392"/>
      <c r="AB57" s="1"/>
      <c r="AC57" s="185"/>
      <c r="AD57" s="185"/>
      <c r="AE57" s="185"/>
      <c r="AF57" s="185"/>
      <c r="AG57" s="185"/>
      <c r="AH57" s="185"/>
    </row>
    <row r="58" spans="1:34" ht="15.75" customHeight="1" x14ac:dyDescent="0.2">
      <c r="A58" s="441"/>
      <c r="B58" s="442"/>
      <c r="C58" s="394">
        <f>'LABOR RATE - Journeyman'!C58</f>
        <v>0</v>
      </c>
      <c r="D58" s="394"/>
      <c r="E58" s="394"/>
      <c r="F58" s="394"/>
      <c r="G58" s="394"/>
      <c r="H58" s="394"/>
      <c r="I58" s="177"/>
      <c r="J58" s="148"/>
      <c r="K58" s="15" t="s">
        <v>25</v>
      </c>
      <c r="L58" s="177" t="s">
        <v>27</v>
      </c>
      <c r="M58" s="370"/>
      <c r="N58" s="370"/>
      <c r="O58" s="177"/>
      <c r="P58" s="393">
        <f t="shared" si="4"/>
        <v>0</v>
      </c>
      <c r="Q58" s="393"/>
      <c r="R58" s="393"/>
      <c r="S58" s="393"/>
      <c r="T58" s="392"/>
      <c r="U58" s="392"/>
      <c r="V58" s="392"/>
      <c r="W58" s="392"/>
      <c r="X58" s="392"/>
      <c r="Y58" s="392"/>
      <c r="Z58" s="392"/>
      <c r="AA58" s="392"/>
      <c r="AB58" s="1"/>
      <c r="AC58" s="185"/>
      <c r="AD58" s="185"/>
      <c r="AE58" s="185"/>
      <c r="AF58" s="185"/>
      <c r="AG58" s="185"/>
      <c r="AH58" s="185"/>
    </row>
    <row r="59" spans="1:34" ht="15.75" customHeight="1" x14ac:dyDescent="0.2">
      <c r="A59" s="441"/>
      <c r="B59" s="442"/>
      <c r="C59" s="394">
        <f>'LABOR RATE - Journeyman'!C59</f>
        <v>0</v>
      </c>
      <c r="D59" s="394"/>
      <c r="E59" s="394"/>
      <c r="F59" s="394"/>
      <c r="G59" s="394"/>
      <c r="H59" s="394"/>
      <c r="I59" s="177"/>
      <c r="J59" s="148"/>
      <c r="K59" s="15" t="s">
        <v>25</v>
      </c>
      <c r="L59" s="177" t="s">
        <v>27</v>
      </c>
      <c r="M59" s="370"/>
      <c r="N59" s="370"/>
      <c r="O59" s="177"/>
      <c r="P59" s="393">
        <f t="shared" si="4"/>
        <v>0</v>
      </c>
      <c r="Q59" s="393"/>
      <c r="R59" s="393"/>
      <c r="S59" s="393"/>
      <c r="T59" s="392"/>
      <c r="U59" s="392"/>
      <c r="V59" s="392"/>
      <c r="W59" s="392"/>
      <c r="X59" s="392"/>
      <c r="Y59" s="392"/>
      <c r="Z59" s="392"/>
      <c r="AA59" s="392"/>
      <c r="AB59" s="1"/>
      <c r="AC59" s="185"/>
      <c r="AD59" s="185"/>
      <c r="AE59" s="185"/>
      <c r="AF59" s="185"/>
      <c r="AG59" s="185"/>
      <c r="AH59" s="185"/>
    </row>
    <row r="60" spans="1:34" ht="15.75" customHeight="1" x14ac:dyDescent="0.2">
      <c r="A60" s="441"/>
      <c r="B60" s="442"/>
      <c r="C60" s="394">
        <f>'LABOR RATE - Journeyman'!C60</f>
        <v>0</v>
      </c>
      <c r="D60" s="394"/>
      <c r="E60" s="394"/>
      <c r="F60" s="394"/>
      <c r="G60" s="394"/>
      <c r="H60" s="394"/>
      <c r="I60" s="177"/>
      <c r="J60" s="148"/>
      <c r="K60" s="15" t="s">
        <v>25</v>
      </c>
      <c r="L60" s="177" t="s">
        <v>27</v>
      </c>
      <c r="M60" s="370"/>
      <c r="N60" s="370"/>
      <c r="O60" s="177"/>
      <c r="P60" s="393">
        <f t="shared" si="4"/>
        <v>0</v>
      </c>
      <c r="Q60" s="393"/>
      <c r="R60" s="393"/>
      <c r="S60" s="393"/>
      <c r="T60" s="392"/>
      <c r="U60" s="392"/>
      <c r="V60" s="392"/>
      <c r="W60" s="392"/>
      <c r="X60" s="392"/>
      <c r="Y60" s="392"/>
      <c r="Z60" s="392"/>
      <c r="AA60" s="392"/>
      <c r="AB60" s="1"/>
      <c r="AC60" s="185"/>
      <c r="AD60" s="185"/>
      <c r="AE60" s="185"/>
      <c r="AF60" s="185"/>
      <c r="AG60" s="185"/>
      <c r="AH60" s="185"/>
    </row>
    <row r="61" spans="1:34" ht="15.75" customHeight="1" x14ac:dyDescent="0.2">
      <c r="A61" s="441"/>
      <c r="B61" s="442"/>
      <c r="C61" s="394">
        <f>'LABOR RATE - Journeyman'!C61</f>
        <v>0</v>
      </c>
      <c r="D61" s="394"/>
      <c r="E61" s="394"/>
      <c r="F61" s="394"/>
      <c r="G61" s="394"/>
      <c r="H61" s="394"/>
      <c r="I61" s="177"/>
      <c r="J61" s="148"/>
      <c r="K61" s="15" t="s">
        <v>25</v>
      </c>
      <c r="L61" s="177" t="s">
        <v>27</v>
      </c>
      <c r="M61" s="370"/>
      <c r="N61" s="370"/>
      <c r="O61" s="177"/>
      <c r="P61" s="393">
        <f t="shared" si="4"/>
        <v>0</v>
      </c>
      <c r="Q61" s="393"/>
      <c r="R61" s="393"/>
      <c r="S61" s="393"/>
      <c r="T61" s="392"/>
      <c r="U61" s="392"/>
      <c r="V61" s="392"/>
      <c r="W61" s="392"/>
      <c r="X61" s="392"/>
      <c r="Y61" s="392"/>
      <c r="Z61" s="392"/>
      <c r="AA61" s="392"/>
      <c r="AB61" s="1"/>
      <c r="AC61" s="185"/>
      <c r="AD61" s="185"/>
      <c r="AE61" s="185"/>
      <c r="AF61" s="185"/>
      <c r="AG61" s="185"/>
      <c r="AH61" s="185"/>
    </row>
    <row r="62" spans="1:34" ht="15.75" customHeight="1" x14ac:dyDescent="0.2">
      <c r="A62" s="441"/>
      <c r="B62" s="442"/>
      <c r="C62" s="407">
        <f>'LABOR RATE - Journeyman'!C62</f>
        <v>0</v>
      </c>
      <c r="D62" s="407"/>
      <c r="E62" s="407"/>
      <c r="F62" s="407"/>
      <c r="G62" s="407"/>
      <c r="H62" s="407"/>
      <c r="I62" s="177"/>
      <c r="J62" s="148"/>
      <c r="K62" s="15" t="s">
        <v>25</v>
      </c>
      <c r="L62" s="177" t="s">
        <v>27</v>
      </c>
      <c r="M62" s="370"/>
      <c r="N62" s="370"/>
      <c r="O62" s="177"/>
      <c r="P62" s="393">
        <f t="shared" si="4"/>
        <v>0</v>
      </c>
      <c r="Q62" s="393"/>
      <c r="R62" s="393"/>
      <c r="S62" s="393"/>
      <c r="T62" s="392"/>
      <c r="U62" s="392"/>
      <c r="V62" s="392"/>
      <c r="W62" s="392"/>
      <c r="X62" s="392"/>
      <c r="Y62" s="392"/>
      <c r="Z62" s="392"/>
      <c r="AA62" s="392"/>
    </row>
    <row r="63" spans="1:34" ht="15.75" customHeight="1" x14ac:dyDescent="0.2">
      <c r="A63" s="443"/>
      <c r="B63" s="444"/>
      <c r="C63" s="407">
        <f>'LABOR RATE - Journeyman'!C63</f>
        <v>0</v>
      </c>
      <c r="D63" s="407"/>
      <c r="E63" s="407"/>
      <c r="F63" s="407"/>
      <c r="G63" s="407"/>
      <c r="H63" s="407"/>
      <c r="I63" s="177"/>
      <c r="J63" s="148"/>
      <c r="K63" s="15" t="s">
        <v>25</v>
      </c>
      <c r="L63" s="20" t="s">
        <v>27</v>
      </c>
      <c r="M63" s="370"/>
      <c r="N63" s="370"/>
      <c r="O63" s="177"/>
      <c r="P63" s="393">
        <f t="shared" si="4"/>
        <v>0</v>
      </c>
      <c r="Q63" s="393"/>
      <c r="R63" s="393"/>
      <c r="S63" s="393"/>
      <c r="T63" s="392"/>
      <c r="U63" s="392"/>
      <c r="V63" s="392"/>
      <c r="W63" s="392"/>
      <c r="X63" s="392"/>
      <c r="Y63" s="392"/>
      <c r="Z63" s="392"/>
      <c r="AA63" s="392"/>
    </row>
    <row r="64" spans="1:34" ht="15.75" customHeight="1" x14ac:dyDescent="0.2">
      <c r="A64" s="9" t="s">
        <v>13</v>
      </c>
      <c r="B64" s="299" t="s">
        <v>36</v>
      </c>
      <c r="C64" s="341"/>
      <c r="D64" s="341"/>
      <c r="E64" s="341"/>
      <c r="F64" s="341"/>
      <c r="G64" s="341"/>
      <c r="H64" s="341"/>
      <c r="I64" s="341"/>
      <c r="J64" s="341"/>
      <c r="K64" s="341"/>
      <c r="L64" s="402"/>
      <c r="M64" s="402"/>
      <c r="N64" s="402"/>
      <c r="O64" s="342"/>
      <c r="P64" s="393">
        <f>SUM(P46:S63)</f>
        <v>0</v>
      </c>
      <c r="Q64" s="393"/>
      <c r="R64" s="393"/>
      <c r="S64" s="393"/>
      <c r="T64" s="393">
        <f>SUM(T46:W63)</f>
        <v>0</v>
      </c>
      <c r="U64" s="393"/>
      <c r="V64" s="393"/>
      <c r="W64" s="393"/>
      <c r="X64" s="393">
        <f>SUM(X46:AA63)</f>
        <v>0</v>
      </c>
      <c r="Y64" s="393"/>
      <c r="Z64" s="393"/>
      <c r="AA64" s="393"/>
    </row>
    <row r="65" spans="1:34" ht="4.5" customHeight="1" x14ac:dyDescent="0.2">
      <c r="A65" s="9"/>
      <c r="B65" s="176"/>
      <c r="C65" s="176"/>
      <c r="D65" s="176"/>
      <c r="E65" s="176"/>
      <c r="F65" s="176"/>
      <c r="G65" s="176"/>
      <c r="H65" s="176"/>
      <c r="I65" s="176"/>
      <c r="J65" s="176"/>
      <c r="K65" s="176"/>
      <c r="L65" s="176"/>
      <c r="M65" s="176"/>
      <c r="N65" s="176"/>
      <c r="O65" s="10"/>
      <c r="P65" s="105"/>
      <c r="Q65" s="105"/>
      <c r="R65" s="105"/>
      <c r="S65" s="105"/>
      <c r="T65" s="105"/>
      <c r="U65" s="105"/>
      <c r="V65" s="105"/>
      <c r="W65" s="105"/>
      <c r="X65" s="105"/>
      <c r="Y65" s="105"/>
      <c r="Z65" s="105"/>
      <c r="AA65" s="106"/>
    </row>
    <row r="66" spans="1:34" ht="15" customHeight="1" x14ac:dyDescent="0.2">
      <c r="A66" s="38" t="s">
        <v>16</v>
      </c>
      <c r="B66" s="428" t="s">
        <v>42</v>
      </c>
      <c r="C66" s="429"/>
      <c r="D66" s="429"/>
      <c r="E66" s="429"/>
      <c r="F66" s="429"/>
      <c r="G66" s="429"/>
      <c r="H66" s="429"/>
      <c r="I66" s="429"/>
      <c r="J66" s="429"/>
      <c r="K66" s="429"/>
      <c r="L66" s="429"/>
      <c r="M66" s="429"/>
      <c r="N66" s="429"/>
      <c r="O66" s="430"/>
      <c r="P66" s="425"/>
      <c r="Q66" s="426"/>
      <c r="R66" s="426"/>
      <c r="S66" s="427"/>
      <c r="T66" s="404">
        <f>T41+T64</f>
        <v>0</v>
      </c>
      <c r="U66" s="405"/>
      <c r="V66" s="405"/>
      <c r="W66" s="406"/>
      <c r="X66" s="404">
        <f>X41+X64</f>
        <v>0</v>
      </c>
      <c r="Y66" s="405"/>
      <c r="Z66" s="405"/>
      <c r="AA66" s="406"/>
    </row>
    <row r="67" spans="1:34" ht="3.75" customHeight="1" x14ac:dyDescent="0.2">
      <c r="A67" s="61"/>
      <c r="B67" s="37"/>
      <c r="C67" s="10"/>
      <c r="D67" s="10"/>
      <c r="E67" s="10"/>
      <c r="F67" s="10"/>
      <c r="G67" s="10"/>
      <c r="H67" s="10"/>
      <c r="I67" s="10"/>
      <c r="J67" s="10"/>
      <c r="K67" s="10"/>
      <c r="L67" s="10"/>
      <c r="M67" s="10"/>
      <c r="N67" s="10"/>
      <c r="O67" s="10"/>
      <c r="P67" s="107"/>
      <c r="Q67" s="107"/>
      <c r="R67" s="107"/>
      <c r="S67" s="107"/>
      <c r="T67" s="107"/>
      <c r="U67" s="107"/>
      <c r="V67" s="107"/>
      <c r="W67" s="107"/>
      <c r="X67" s="107"/>
      <c r="Y67" s="107"/>
      <c r="Z67" s="107"/>
      <c r="AA67" s="108"/>
    </row>
    <row r="68" spans="1:34" s="3" customFormat="1" ht="17.25" customHeight="1" x14ac:dyDescent="0.2">
      <c r="A68" s="54" t="s">
        <v>2</v>
      </c>
      <c r="B68" s="401" t="s">
        <v>3</v>
      </c>
      <c r="C68" s="402"/>
      <c r="D68" s="402"/>
      <c r="E68" s="402"/>
      <c r="F68" s="402"/>
      <c r="G68" s="402"/>
      <c r="H68" s="402"/>
      <c r="I68" s="402"/>
      <c r="J68" s="402"/>
      <c r="K68" s="402"/>
      <c r="L68" s="402"/>
      <c r="M68" s="402"/>
      <c r="N68" s="402"/>
      <c r="O68" s="403"/>
      <c r="P68" s="398">
        <f>P41+P44+P64</f>
        <v>0</v>
      </c>
      <c r="Q68" s="399"/>
      <c r="R68" s="399"/>
      <c r="S68" s="400"/>
      <c r="T68" s="398">
        <f>T66+P68</f>
        <v>0</v>
      </c>
      <c r="U68" s="399"/>
      <c r="V68" s="399"/>
      <c r="W68" s="400"/>
      <c r="X68" s="398">
        <f>X66+P68</f>
        <v>0</v>
      </c>
      <c r="Y68" s="399"/>
      <c r="Z68" s="399"/>
      <c r="AA68" s="400"/>
      <c r="AB68" s="143"/>
      <c r="AC68" s="143"/>
      <c r="AD68" s="143"/>
      <c r="AE68" s="143"/>
      <c r="AF68" s="143"/>
      <c r="AG68" s="143"/>
      <c r="AH68" s="143"/>
    </row>
    <row r="69" spans="1:34" ht="12.75" customHeight="1" x14ac:dyDescent="0.2">
      <c r="A69" s="374" t="s">
        <v>37</v>
      </c>
      <c r="B69" s="374"/>
      <c r="C69" s="374"/>
      <c r="D69" s="374"/>
      <c r="E69" s="374"/>
      <c r="F69" s="374"/>
      <c r="G69" s="374"/>
      <c r="H69" s="374"/>
      <c r="I69" s="374"/>
      <c r="J69" s="374"/>
      <c r="K69" s="374"/>
      <c r="L69" s="374"/>
      <c r="M69" s="374"/>
      <c r="N69" s="374"/>
      <c r="O69" s="374"/>
      <c r="P69" s="374"/>
      <c r="Q69" s="374"/>
      <c r="R69" s="374"/>
      <c r="S69" s="374"/>
      <c r="T69" s="374"/>
      <c r="U69" s="374"/>
      <c r="V69" s="374"/>
      <c r="W69" s="374"/>
      <c r="X69" s="374"/>
      <c r="Y69" s="374"/>
      <c r="Z69" s="374"/>
      <c r="AA69" s="374"/>
    </row>
    <row r="70" spans="1:34" ht="39" customHeight="1" x14ac:dyDescent="0.2">
      <c r="A70" s="180"/>
      <c r="B70" s="180"/>
      <c r="C70" s="180"/>
      <c r="D70" s="180"/>
      <c r="E70" s="180"/>
      <c r="F70" s="180"/>
      <c r="G70" s="180"/>
      <c r="H70" s="180"/>
      <c r="I70" s="180"/>
      <c r="J70" s="180"/>
      <c r="K70" s="180"/>
      <c r="L70" s="180"/>
      <c r="M70" s="180"/>
      <c r="N70" s="180"/>
      <c r="O70" s="180"/>
      <c r="P70" s="180"/>
      <c r="Q70" s="180"/>
      <c r="R70" s="180"/>
      <c r="S70" s="180"/>
      <c r="T70" s="180"/>
      <c r="U70" s="180"/>
      <c r="V70" s="180"/>
      <c r="W70" s="180"/>
      <c r="X70" s="180"/>
      <c r="Y70" s="180"/>
      <c r="Z70" s="180"/>
      <c r="AA70" s="180"/>
    </row>
    <row r="71" spans="1:34" ht="0.75" customHeight="1" x14ac:dyDescent="0.2">
      <c r="A71" s="375"/>
      <c r="B71" s="375"/>
      <c r="C71" s="375"/>
      <c r="D71" s="375"/>
      <c r="E71" s="375"/>
      <c r="F71" s="375"/>
      <c r="G71" s="375"/>
      <c r="H71" s="375"/>
      <c r="I71" s="375"/>
      <c r="J71" s="375"/>
      <c r="K71" s="375"/>
      <c r="L71" s="375"/>
      <c r="M71" s="375"/>
      <c r="N71" s="375"/>
      <c r="O71" s="375"/>
      <c r="P71" s="376"/>
      <c r="Q71" s="376"/>
      <c r="R71" s="376"/>
      <c r="S71" s="376"/>
      <c r="T71" s="376"/>
      <c r="U71" s="376"/>
      <c r="V71" s="376"/>
      <c r="W71" s="376"/>
      <c r="X71" s="376"/>
      <c r="Y71" s="376"/>
      <c r="Z71" s="376"/>
      <c r="AA71" s="376"/>
    </row>
  </sheetData>
  <sheetProtection algorithmName="SHA-512" hashValue="yoSLR4q2NyUtmiFfsnnpZjwCq/GlZA1jkhPzuT0nAiqC7UTdM5gySL4skerZj44mOOiet5smAK2zdPfeQXsfQA==" saltValue="yJuPt5bTHOyPWdBOOk/mbg==" spinCount="100000" sheet="1" objects="1" scenarios="1"/>
  <mergeCells count="291">
    <mergeCell ref="B68:O68"/>
    <mergeCell ref="P68:S68"/>
    <mergeCell ref="T68:W68"/>
    <mergeCell ref="X68:AA68"/>
    <mergeCell ref="A69:AA69"/>
    <mergeCell ref="A71:O71"/>
    <mergeCell ref="P71:AA71"/>
    <mergeCell ref="B64:O64"/>
    <mergeCell ref="P64:S64"/>
    <mergeCell ref="T64:W64"/>
    <mergeCell ref="X64:AA64"/>
    <mergeCell ref="B66:O66"/>
    <mergeCell ref="P66:S66"/>
    <mergeCell ref="T66:W66"/>
    <mergeCell ref="X66:AA66"/>
    <mergeCell ref="A63:B63"/>
    <mergeCell ref="C63:H63"/>
    <mergeCell ref="M63:N63"/>
    <mergeCell ref="P63:S63"/>
    <mergeCell ref="T63:W63"/>
    <mergeCell ref="X63:AA63"/>
    <mergeCell ref="A62:B62"/>
    <mergeCell ref="C62:H62"/>
    <mergeCell ref="M62:N62"/>
    <mergeCell ref="P62:S62"/>
    <mergeCell ref="T62:W62"/>
    <mergeCell ref="X62:AA62"/>
    <mergeCell ref="A61:B61"/>
    <mergeCell ref="C61:H61"/>
    <mergeCell ref="M61:N61"/>
    <mergeCell ref="P61:S61"/>
    <mergeCell ref="T61:W61"/>
    <mergeCell ref="X61:AA61"/>
    <mergeCell ref="A60:B60"/>
    <mergeCell ref="C60:H60"/>
    <mergeCell ref="M60:N60"/>
    <mergeCell ref="P60:S60"/>
    <mergeCell ref="T60:W60"/>
    <mergeCell ref="X60:AA60"/>
    <mergeCell ref="A59:B59"/>
    <mergeCell ref="C59:H59"/>
    <mergeCell ref="M59:N59"/>
    <mergeCell ref="P59:S59"/>
    <mergeCell ref="T59:W59"/>
    <mergeCell ref="X59:AA59"/>
    <mergeCell ref="A58:B58"/>
    <mergeCell ref="C58:H58"/>
    <mergeCell ref="M58:N58"/>
    <mergeCell ref="P58:S58"/>
    <mergeCell ref="T58:W58"/>
    <mergeCell ref="X58:AA58"/>
    <mergeCell ref="A57:B57"/>
    <mergeCell ref="C57:H57"/>
    <mergeCell ref="M57:N57"/>
    <mergeCell ref="P57:S57"/>
    <mergeCell ref="T57:W57"/>
    <mergeCell ref="X57:AA57"/>
    <mergeCell ref="A56:B56"/>
    <mergeCell ref="C56:H56"/>
    <mergeCell ref="M56:N56"/>
    <mergeCell ref="P56:S56"/>
    <mergeCell ref="T56:W56"/>
    <mergeCell ref="X56:AA56"/>
    <mergeCell ref="A55:B55"/>
    <mergeCell ref="C55:H55"/>
    <mergeCell ref="M55:N55"/>
    <mergeCell ref="P55:S55"/>
    <mergeCell ref="T55:W55"/>
    <mergeCell ref="X55:AA55"/>
    <mergeCell ref="A54:B54"/>
    <mergeCell ref="C54:H54"/>
    <mergeCell ref="M54:N54"/>
    <mergeCell ref="P54:S54"/>
    <mergeCell ref="T54:W54"/>
    <mergeCell ref="X54:AA54"/>
    <mergeCell ref="A53:B53"/>
    <mergeCell ref="C53:I53"/>
    <mergeCell ref="M53:N53"/>
    <mergeCell ref="P53:S53"/>
    <mergeCell ref="T53:W53"/>
    <mergeCell ref="X53:AA53"/>
    <mergeCell ref="C51:I51"/>
    <mergeCell ref="M51:N51"/>
    <mergeCell ref="P51:S51"/>
    <mergeCell ref="A52:B52"/>
    <mergeCell ref="C52:I52"/>
    <mergeCell ref="M52:N52"/>
    <mergeCell ref="P52:S52"/>
    <mergeCell ref="A49:B49"/>
    <mergeCell ref="C49:I49"/>
    <mergeCell ref="L49:O49"/>
    <mergeCell ref="P49:S49"/>
    <mergeCell ref="T49:AA52"/>
    <mergeCell ref="A50:B50"/>
    <mergeCell ref="C50:I50"/>
    <mergeCell ref="M50:N50"/>
    <mergeCell ref="P50:S50"/>
    <mergeCell ref="A51:B51"/>
    <mergeCell ref="A48:B48"/>
    <mergeCell ref="C48:I48"/>
    <mergeCell ref="L48:O48"/>
    <mergeCell ref="P48:S48"/>
    <mergeCell ref="T48:W48"/>
    <mergeCell ref="X48:AA48"/>
    <mergeCell ref="A47:B47"/>
    <mergeCell ref="C47:I47"/>
    <mergeCell ref="L47:O47"/>
    <mergeCell ref="P47:S47"/>
    <mergeCell ref="T47:W47"/>
    <mergeCell ref="X47:AA47"/>
    <mergeCell ref="A46:B46"/>
    <mergeCell ref="C46:I46"/>
    <mergeCell ref="L46:N46"/>
    <mergeCell ref="P46:S46"/>
    <mergeCell ref="T46:W46"/>
    <mergeCell ref="X46:AA46"/>
    <mergeCell ref="P44:S44"/>
    <mergeCell ref="T44:AA44"/>
    <mergeCell ref="P45:S45"/>
    <mergeCell ref="T45:W45"/>
    <mergeCell ref="X45:AA45"/>
    <mergeCell ref="B39:O39"/>
    <mergeCell ref="P39:S39"/>
    <mergeCell ref="T39:W39"/>
    <mergeCell ref="X39:AA39"/>
    <mergeCell ref="B41:O41"/>
    <mergeCell ref="P41:S41"/>
    <mergeCell ref="T41:W41"/>
    <mergeCell ref="X41:AA41"/>
    <mergeCell ref="M44:N44"/>
    <mergeCell ref="B44:L44"/>
    <mergeCell ref="A38:B38"/>
    <mergeCell ref="C38:H38"/>
    <mergeCell ref="M38:N38"/>
    <mergeCell ref="P38:S38"/>
    <mergeCell ref="T38:W38"/>
    <mergeCell ref="X38:AA38"/>
    <mergeCell ref="A37:B37"/>
    <mergeCell ref="C37:H37"/>
    <mergeCell ref="M37:N37"/>
    <mergeCell ref="P37:S37"/>
    <mergeCell ref="T37:W37"/>
    <mergeCell ref="X37:AA37"/>
    <mergeCell ref="A36:B36"/>
    <mergeCell ref="C36:H36"/>
    <mergeCell ref="M36:N36"/>
    <mergeCell ref="P36:S36"/>
    <mergeCell ref="T36:W36"/>
    <mergeCell ref="X36:AA36"/>
    <mergeCell ref="A35:B35"/>
    <mergeCell ref="C35:H35"/>
    <mergeCell ref="M35:N35"/>
    <mergeCell ref="P35:S35"/>
    <mergeCell ref="T35:W35"/>
    <mergeCell ref="X35:AA35"/>
    <mergeCell ref="A34:B34"/>
    <mergeCell ref="C34:H34"/>
    <mergeCell ref="M34:N34"/>
    <mergeCell ref="P34:S34"/>
    <mergeCell ref="T34:W34"/>
    <mergeCell ref="X34:AA34"/>
    <mergeCell ref="A33:B33"/>
    <mergeCell ref="C33:H33"/>
    <mergeCell ref="M33:N33"/>
    <mergeCell ref="P33:S33"/>
    <mergeCell ref="T33:W33"/>
    <mergeCell ref="X33:AA33"/>
    <mergeCell ref="A32:B32"/>
    <mergeCell ref="C32:H32"/>
    <mergeCell ref="M32:N32"/>
    <mergeCell ref="P32:S32"/>
    <mergeCell ref="T32:W32"/>
    <mergeCell ref="X32:AA32"/>
    <mergeCell ref="A31:B31"/>
    <mergeCell ref="C31:H31"/>
    <mergeCell ref="M31:N31"/>
    <mergeCell ref="P31:S31"/>
    <mergeCell ref="T31:W31"/>
    <mergeCell ref="X31:AA31"/>
    <mergeCell ref="T29:W29"/>
    <mergeCell ref="X29:AA29"/>
    <mergeCell ref="A30:B30"/>
    <mergeCell ref="C30:H30"/>
    <mergeCell ref="M30:N30"/>
    <mergeCell ref="P30:S30"/>
    <mergeCell ref="T30:W30"/>
    <mergeCell ref="X30:AA30"/>
    <mergeCell ref="A28:B28"/>
    <mergeCell ref="C28:G28"/>
    <mergeCell ref="M28:N28"/>
    <mergeCell ref="P28:S28"/>
    <mergeCell ref="A29:B29"/>
    <mergeCell ref="M29:N29"/>
    <mergeCell ref="P29:S29"/>
    <mergeCell ref="P26:S26"/>
    <mergeCell ref="T26:W26"/>
    <mergeCell ref="X26:AA26"/>
    <mergeCell ref="A27:B27"/>
    <mergeCell ref="C27:G27"/>
    <mergeCell ref="M27:N27"/>
    <mergeCell ref="P27:S27"/>
    <mergeCell ref="T27:AA28"/>
    <mergeCell ref="B26:O26"/>
    <mergeCell ref="B23:O23"/>
    <mergeCell ref="P23:S23"/>
    <mergeCell ref="T23:W23"/>
    <mergeCell ref="X23:AA23"/>
    <mergeCell ref="B25:O25"/>
    <mergeCell ref="P25:S25"/>
    <mergeCell ref="T25:W25"/>
    <mergeCell ref="X25:AA25"/>
    <mergeCell ref="A22:B22"/>
    <mergeCell ref="C22:H22"/>
    <mergeCell ref="M22:N22"/>
    <mergeCell ref="P22:S22"/>
    <mergeCell ref="T22:W22"/>
    <mergeCell ref="X22:AA22"/>
    <mergeCell ref="A21:B21"/>
    <mergeCell ref="C21:H21"/>
    <mergeCell ref="M21:N21"/>
    <mergeCell ref="P21:S21"/>
    <mergeCell ref="T21:W21"/>
    <mergeCell ref="X21:AA21"/>
    <mergeCell ref="A20:B20"/>
    <mergeCell ref="C20:H20"/>
    <mergeCell ref="M20:N20"/>
    <mergeCell ref="P20:S20"/>
    <mergeCell ref="T20:W20"/>
    <mergeCell ref="X20:AA20"/>
    <mergeCell ref="X18:AA18"/>
    <mergeCell ref="A19:B19"/>
    <mergeCell ref="C19:H19"/>
    <mergeCell ref="M19:N19"/>
    <mergeCell ref="P19:S19"/>
    <mergeCell ref="T19:W19"/>
    <mergeCell ref="X19:AA19"/>
    <mergeCell ref="A17:B17"/>
    <mergeCell ref="M17:N17"/>
    <mergeCell ref="P17:S17"/>
    <mergeCell ref="T17:W17"/>
    <mergeCell ref="X17:AA17"/>
    <mergeCell ref="A18:B18"/>
    <mergeCell ref="C18:H18"/>
    <mergeCell ref="M18:N18"/>
    <mergeCell ref="P18:S18"/>
    <mergeCell ref="T18:W18"/>
    <mergeCell ref="A16:B16"/>
    <mergeCell ref="C16:G16"/>
    <mergeCell ref="M16:N16"/>
    <mergeCell ref="P16:S16"/>
    <mergeCell ref="T16:W16"/>
    <mergeCell ref="X16:AA16"/>
    <mergeCell ref="B14:O14"/>
    <mergeCell ref="P14:S14"/>
    <mergeCell ref="T14:W14"/>
    <mergeCell ref="X14:AA14"/>
    <mergeCell ref="P15:S15"/>
    <mergeCell ref="T15:W15"/>
    <mergeCell ref="X15:AA15"/>
    <mergeCell ref="B15:O15"/>
    <mergeCell ref="A12:O13"/>
    <mergeCell ref="P12:S13"/>
    <mergeCell ref="T12:W13"/>
    <mergeCell ref="X12:AA13"/>
    <mergeCell ref="A10:D10"/>
    <mergeCell ref="E10:M10"/>
    <mergeCell ref="O10:R10"/>
    <mergeCell ref="S10:AA10"/>
    <mergeCell ref="A11:D11"/>
    <mergeCell ref="F11:M11"/>
    <mergeCell ref="O11:R11"/>
    <mergeCell ref="S11:AA11"/>
    <mergeCell ref="A8:D8"/>
    <mergeCell ref="E8:M8"/>
    <mergeCell ref="O8:R8"/>
    <mergeCell ref="A9:D9"/>
    <mergeCell ref="E9:M9"/>
    <mergeCell ref="O9:R9"/>
    <mergeCell ref="T9:V9"/>
    <mergeCell ref="Y8:AA8"/>
    <mergeCell ref="S8:X8"/>
    <mergeCell ref="A1:M1"/>
    <mergeCell ref="N1:AA1"/>
    <mergeCell ref="I3:T3"/>
    <mergeCell ref="W3:AA3"/>
    <mergeCell ref="A7:D7"/>
    <mergeCell ref="E7:M7"/>
    <mergeCell ref="O7:R7"/>
    <mergeCell ref="S7:AA7"/>
    <mergeCell ref="A4:P4"/>
    <mergeCell ref="A5:M5"/>
  </mergeCells>
  <hyperlinks>
    <hyperlink ref="A5" r:id="rId1" xr:uid="{00000000-0004-0000-0300-000000000000}"/>
  </hyperlinks>
  <printOptions horizontalCentered="1"/>
  <pageMargins left="0.73" right="0.46" top="0.5" bottom="0.53" header="0.5" footer="0.32"/>
  <pageSetup scale="73" orientation="portrait" r:id="rId2"/>
  <headerFooter scaleWithDoc="0"/>
  <drawing r:id="rId3"/>
  <legacyDrawing r:id="rId4"/>
  <mc:AlternateContent xmlns:mc="http://schemas.openxmlformats.org/markup-compatibility/2006">
    <mc:Choice Requires="x14">
      <controls>
        <mc:AlternateContent xmlns:mc="http://schemas.openxmlformats.org/markup-compatibility/2006">
          <mc:Choice Requires="x14">
            <control shapeId="11265" r:id="rId5" name="Check Box 1">
              <controlPr defaultSize="0" autoFill="0" autoLine="0" autoPict="0">
                <anchor moveWithCells="1">
                  <from>
                    <xdr:col>22</xdr:col>
                    <xdr:colOff>219075</xdr:colOff>
                    <xdr:row>8</xdr:row>
                    <xdr:rowOff>38100</xdr:rowOff>
                  </from>
                  <to>
                    <xdr:col>28</xdr:col>
                    <xdr:colOff>466725</xdr:colOff>
                    <xdr:row>9</xdr:row>
                    <xdr:rowOff>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9FF99"/>
    <pageSetUpPr fitToPage="1"/>
  </sheetPr>
  <dimension ref="A1:M15"/>
  <sheetViews>
    <sheetView zoomScaleNormal="100" workbookViewId="0">
      <selection activeCell="D7" sqref="D7"/>
    </sheetView>
  </sheetViews>
  <sheetFormatPr defaultColWidth="9.140625" defaultRowHeight="12.75" x14ac:dyDescent="0.2"/>
  <cols>
    <col min="1" max="1" width="9.140625" style="89"/>
    <col min="2" max="2" width="46.85546875" style="90" customWidth="1"/>
    <col min="3" max="3" width="13.85546875" style="90" customWidth="1"/>
    <col min="4" max="4" width="15.7109375" style="90" customWidth="1"/>
    <col min="5" max="5" width="20.7109375" style="90" customWidth="1"/>
    <col min="6" max="6" width="2.140625" style="90" customWidth="1"/>
    <col min="7" max="13" width="9.140625" style="143"/>
    <col min="14" max="16384" width="9.140625" style="90"/>
  </cols>
  <sheetData>
    <row r="1" spans="1:9" x14ac:dyDescent="0.2">
      <c r="A1" s="92"/>
      <c r="B1" s="91"/>
      <c r="C1" s="91"/>
      <c r="D1" s="91"/>
      <c r="E1" s="91"/>
      <c r="F1" s="91"/>
    </row>
    <row r="2" spans="1:9" ht="52.5" customHeight="1" x14ac:dyDescent="0.2">
      <c r="A2" s="92"/>
      <c r="B2" s="91"/>
      <c r="C2" s="91"/>
      <c r="E2" s="167" t="str">
        <f>'Instructions - READ &amp; DOWNLOAD'!A4:A4</f>
        <v>Revised March 23, 2021</v>
      </c>
      <c r="F2" s="116"/>
      <c r="G2" s="144"/>
      <c r="H2" s="144"/>
      <c r="I2" s="144"/>
    </row>
    <row r="3" spans="1:9" ht="52.5" customHeight="1" x14ac:dyDescent="0.2">
      <c r="A3" s="92"/>
      <c r="B3" s="93" t="s">
        <v>81</v>
      </c>
      <c r="C3" s="91"/>
      <c r="D3" s="166" t="str">
        <f>'LABOR RATE - Journeyman'!S7&amp;"  "&amp;'LABOR RATE - Journeyman'!S8&amp;" Local: "&amp;IF(('LABOR RATE - Journeyman'!T9)=0,"PW",('LABOR RATE - Journeyman'!T9))</f>
        <v xml:space="preserve">  Journeyman - Local: PW</v>
      </c>
      <c r="E3" s="124"/>
      <c r="F3" s="116"/>
      <c r="G3" s="144"/>
      <c r="H3" s="144"/>
      <c r="I3" s="144"/>
    </row>
    <row r="4" spans="1:9" x14ac:dyDescent="0.2">
      <c r="A4" s="92"/>
      <c r="B4" s="93"/>
      <c r="C4" s="91"/>
      <c r="D4" s="447" t="s">
        <v>125</v>
      </c>
      <c r="E4" s="91"/>
      <c r="F4" s="91"/>
    </row>
    <row r="5" spans="1:9" x14ac:dyDescent="0.2">
      <c r="A5" s="92"/>
      <c r="B5" s="165" t="s">
        <v>127</v>
      </c>
      <c r="C5" s="91"/>
      <c r="D5" s="448"/>
      <c r="E5" s="91"/>
      <c r="F5" s="91"/>
    </row>
    <row r="6" spans="1:9" x14ac:dyDescent="0.2">
      <c r="A6" s="134" t="s">
        <v>82</v>
      </c>
      <c r="B6" s="164" t="str">
        <f>IF('LABOR RATE - Journeyman'!E8=0, " ",'LABOR RATE - Journeyman'!E8)</f>
        <v>MASTER</v>
      </c>
      <c r="C6" s="134" t="s">
        <v>83</v>
      </c>
      <c r="D6" s="449"/>
      <c r="E6" s="134" t="s">
        <v>126</v>
      </c>
      <c r="F6" s="91"/>
    </row>
    <row r="7" spans="1:9" x14ac:dyDescent="0.2">
      <c r="A7" s="131" t="s">
        <v>84</v>
      </c>
      <c r="B7" s="132" t="s">
        <v>113</v>
      </c>
      <c r="C7" s="132"/>
      <c r="D7" s="162"/>
      <c r="E7" s="131" t="s">
        <v>85</v>
      </c>
      <c r="F7" s="92"/>
    </row>
    <row r="8" spans="1:9" x14ac:dyDescent="0.2">
      <c r="A8" s="131" t="s">
        <v>86</v>
      </c>
      <c r="B8" s="132" t="s">
        <v>114</v>
      </c>
      <c r="C8" s="132"/>
      <c r="D8" s="162"/>
      <c r="E8" s="131" t="s">
        <v>85</v>
      </c>
      <c r="F8" s="92"/>
    </row>
    <row r="9" spans="1:9" x14ac:dyDescent="0.2">
      <c r="A9" s="131" t="s">
        <v>87</v>
      </c>
      <c r="B9" s="132" t="s">
        <v>115</v>
      </c>
      <c r="C9" s="132" t="s">
        <v>117</v>
      </c>
      <c r="D9" s="159">
        <f>IF(D8=0,0,D8/D7)</f>
        <v>0</v>
      </c>
      <c r="E9" s="131"/>
      <c r="F9" s="92"/>
    </row>
    <row r="10" spans="1:9" x14ac:dyDescent="0.2">
      <c r="A10" s="131" t="s">
        <v>88</v>
      </c>
      <c r="B10" s="132" t="s">
        <v>92</v>
      </c>
      <c r="C10" s="132"/>
      <c r="D10" s="163"/>
      <c r="E10" s="131" t="s">
        <v>89</v>
      </c>
      <c r="F10" s="92"/>
    </row>
    <row r="11" spans="1:9" x14ac:dyDescent="0.2">
      <c r="A11" s="131" t="s">
        <v>90</v>
      </c>
      <c r="B11" s="132" t="s">
        <v>93</v>
      </c>
      <c r="C11" s="132" t="s">
        <v>116</v>
      </c>
      <c r="D11" s="160">
        <f>IF(D8=0,0,D9*D10)</f>
        <v>0</v>
      </c>
      <c r="E11" s="131" t="s">
        <v>89</v>
      </c>
      <c r="F11" s="92"/>
    </row>
    <row r="12" spans="1:9" x14ac:dyDescent="0.2">
      <c r="A12" s="131"/>
      <c r="B12" s="132"/>
      <c r="C12" s="132"/>
      <c r="D12" s="132"/>
      <c r="E12" s="131"/>
      <c r="F12" s="92"/>
    </row>
    <row r="13" spans="1:9" x14ac:dyDescent="0.2">
      <c r="A13" s="131"/>
      <c r="B13" s="133" t="s">
        <v>94</v>
      </c>
      <c r="C13" s="132"/>
      <c r="D13" s="161">
        <f>IF(D8=0,0,D11/100)</f>
        <v>0</v>
      </c>
      <c r="E13" s="134" t="s">
        <v>91</v>
      </c>
      <c r="F13" s="92"/>
    </row>
    <row r="14" spans="1:9" x14ac:dyDescent="0.2">
      <c r="A14" s="92"/>
      <c r="B14" s="91"/>
      <c r="C14" s="91"/>
      <c r="D14" s="91"/>
      <c r="E14" s="91"/>
      <c r="F14" s="92"/>
    </row>
    <row r="15" spans="1:9" ht="18" x14ac:dyDescent="0.25">
      <c r="A15" s="446" t="s">
        <v>112</v>
      </c>
      <c r="B15" s="446"/>
      <c r="C15" s="446"/>
      <c r="D15" s="446"/>
      <c r="E15" s="446"/>
      <c r="F15" s="117"/>
    </row>
  </sheetData>
  <sheetProtection algorithmName="SHA-512" hashValue="tRu5EccX3HLeZeO/n70PO/o1FnW9yQXFUn2abm7YuoUiu9UxpSnZtItktXS81+DlfPOqT8/8RlAtZ2HC1A3Dzg==" saltValue="AJztWSXPfqrlSp3cERbExQ==" spinCount="100000" sheet="1" objects="1" scenarios="1"/>
  <mergeCells count="2">
    <mergeCell ref="A15:E15"/>
    <mergeCell ref="D4:D6"/>
  </mergeCells>
  <printOptions horizontalCentered="1"/>
  <pageMargins left="0.73" right="0.46" top="0.5" bottom="0.53" header="0.5" footer="0.32"/>
  <pageSetup scale="87" orientation="portrait" r:id="rId1"/>
  <headerFooter scaleWithDoc="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9FF99"/>
    <pageSetUpPr fitToPage="1"/>
  </sheetPr>
  <dimension ref="A1:M19"/>
  <sheetViews>
    <sheetView zoomScaleNormal="100" workbookViewId="0">
      <selection activeCell="G11" sqref="G11"/>
    </sheetView>
  </sheetViews>
  <sheetFormatPr defaultColWidth="9.140625" defaultRowHeight="12.75" x14ac:dyDescent="0.2"/>
  <cols>
    <col min="1" max="1" width="9.140625" style="89"/>
    <col min="2" max="2" width="46.85546875" style="90" customWidth="1"/>
    <col min="3" max="3" width="13.85546875" style="90" customWidth="1"/>
    <col min="4" max="4" width="15.7109375" style="90" customWidth="1"/>
    <col min="5" max="5" width="20.7109375" style="90" customWidth="1"/>
    <col min="6" max="6" width="2.140625" style="90" customWidth="1"/>
    <col min="7" max="13" width="9.140625" style="143"/>
    <col min="14" max="16384" width="9.140625" style="90"/>
  </cols>
  <sheetData>
    <row r="1" spans="1:9" x14ac:dyDescent="0.2">
      <c r="A1" s="92"/>
      <c r="B1" s="91"/>
      <c r="C1" s="91"/>
      <c r="D1" s="91"/>
      <c r="E1" s="91"/>
      <c r="F1" s="91"/>
    </row>
    <row r="2" spans="1:9" ht="52.5" customHeight="1" x14ac:dyDescent="0.2">
      <c r="A2" s="92"/>
      <c r="B2" s="91"/>
      <c r="C2" s="91"/>
      <c r="D2" s="91"/>
      <c r="E2" s="167" t="str">
        <f>'Instructions - READ &amp; DOWNLOAD'!A4:A4</f>
        <v>Revised March 23, 2021</v>
      </c>
      <c r="F2" s="122"/>
      <c r="G2" s="144"/>
      <c r="H2" s="144"/>
      <c r="I2" s="144"/>
    </row>
    <row r="3" spans="1:9" ht="20.25" customHeight="1" x14ac:dyDescent="0.2">
      <c r="A3" s="92"/>
      <c r="B3" s="93" t="s">
        <v>133</v>
      </c>
      <c r="C3" s="91"/>
      <c r="D3" s="124"/>
      <c r="E3" s="124"/>
      <c r="F3" s="122"/>
      <c r="G3" s="144"/>
      <c r="H3" s="144"/>
      <c r="I3" s="144"/>
    </row>
    <row r="4" spans="1:9" ht="12.75" customHeight="1" x14ac:dyDescent="0.2">
      <c r="A4" s="92"/>
      <c r="B4" s="93"/>
      <c r="C4" s="91"/>
      <c r="D4" s="447" t="s">
        <v>142</v>
      </c>
      <c r="E4" s="91"/>
      <c r="F4" s="91"/>
    </row>
    <row r="5" spans="1:9" x14ac:dyDescent="0.2">
      <c r="A5" s="92"/>
      <c r="B5" s="165" t="s">
        <v>127</v>
      </c>
      <c r="C5" s="91"/>
      <c r="D5" s="450"/>
      <c r="E5" s="91"/>
      <c r="F5" s="91"/>
    </row>
    <row r="6" spans="1:9" x14ac:dyDescent="0.2">
      <c r="A6" s="134" t="s">
        <v>82</v>
      </c>
      <c r="B6" s="164" t="str">
        <f>IF('LABOR RATE - Journeyman'!E8=0, " ",'LABOR RATE - Journeyman'!E8)</f>
        <v>MASTER</v>
      </c>
      <c r="C6" s="134" t="s">
        <v>83</v>
      </c>
      <c r="D6" s="451"/>
      <c r="E6" s="134" t="s">
        <v>126</v>
      </c>
      <c r="F6" s="91"/>
    </row>
    <row r="7" spans="1:9" x14ac:dyDescent="0.2">
      <c r="A7" s="131" t="s">
        <v>84</v>
      </c>
      <c r="B7" s="132" t="s">
        <v>281</v>
      </c>
      <c r="C7" s="132"/>
      <c r="D7" s="163"/>
      <c r="E7" s="131" t="s">
        <v>134</v>
      </c>
      <c r="F7" s="92"/>
    </row>
    <row r="8" spans="1:9" x14ac:dyDescent="0.2">
      <c r="A8" s="131" t="s">
        <v>86</v>
      </c>
      <c r="B8" s="132" t="s">
        <v>282</v>
      </c>
      <c r="C8" s="132"/>
      <c r="D8" s="163"/>
      <c r="E8" s="131" t="s">
        <v>134</v>
      </c>
      <c r="F8" s="92"/>
    </row>
    <row r="9" spans="1:9" x14ac:dyDescent="0.2">
      <c r="A9" s="131" t="s">
        <v>87</v>
      </c>
      <c r="B9" s="132" t="s">
        <v>283</v>
      </c>
      <c r="C9" s="132"/>
      <c r="D9" s="163"/>
      <c r="E9" s="131" t="s">
        <v>134</v>
      </c>
      <c r="F9" s="92"/>
    </row>
    <row r="10" spans="1:9" x14ac:dyDescent="0.2">
      <c r="A10" s="131" t="s">
        <v>88</v>
      </c>
      <c r="B10" s="132" t="s">
        <v>284</v>
      </c>
      <c r="C10" s="132"/>
      <c r="D10" s="163"/>
      <c r="E10" s="131" t="s">
        <v>134</v>
      </c>
      <c r="F10" s="92"/>
    </row>
    <row r="11" spans="1:9" x14ac:dyDescent="0.2">
      <c r="A11" s="131" t="s">
        <v>90</v>
      </c>
      <c r="B11" s="134" t="s">
        <v>285</v>
      </c>
      <c r="C11" s="131" t="s">
        <v>139</v>
      </c>
      <c r="D11" s="160">
        <f>SUM(D7:D10)</f>
        <v>0</v>
      </c>
      <c r="E11" s="131" t="s">
        <v>134</v>
      </c>
      <c r="F11" s="92"/>
    </row>
    <row r="12" spans="1:9" x14ac:dyDescent="0.2">
      <c r="A12" s="131" t="s">
        <v>135</v>
      </c>
      <c r="B12" s="132" t="s">
        <v>286</v>
      </c>
      <c r="C12" s="135"/>
      <c r="D12" s="169">
        <v>0.10299999999999999</v>
      </c>
      <c r="E12" s="131"/>
      <c r="F12" s="92"/>
    </row>
    <row r="13" spans="1:9" x14ac:dyDescent="0.2">
      <c r="A13" s="131" t="s">
        <v>136</v>
      </c>
      <c r="B13" s="136" t="s">
        <v>140</v>
      </c>
      <c r="C13" s="135" t="s">
        <v>138</v>
      </c>
      <c r="D13" s="160">
        <f>D12*D11</f>
        <v>0</v>
      </c>
      <c r="E13" s="131" t="s">
        <v>134</v>
      </c>
      <c r="F13" s="92"/>
    </row>
    <row r="14" spans="1:9" x14ac:dyDescent="0.2">
      <c r="A14" s="131" t="s">
        <v>137</v>
      </c>
      <c r="B14" s="136" t="s">
        <v>287</v>
      </c>
      <c r="C14" s="131"/>
      <c r="D14" s="168"/>
      <c r="E14" s="131" t="s">
        <v>141</v>
      </c>
      <c r="F14" s="92"/>
    </row>
    <row r="15" spans="1:9" x14ac:dyDescent="0.2">
      <c r="A15" s="92"/>
      <c r="B15" s="91"/>
      <c r="C15" s="91"/>
      <c r="D15" s="91"/>
      <c r="E15" s="91"/>
      <c r="F15" s="92"/>
    </row>
    <row r="16" spans="1:9" x14ac:dyDescent="0.2">
      <c r="A16" s="131" t="s">
        <v>145</v>
      </c>
      <c r="B16" s="133" t="s">
        <v>288</v>
      </c>
      <c r="C16" s="131" t="s">
        <v>143</v>
      </c>
      <c r="D16" s="170">
        <f>IF( D13=0,0,D13/D14)</f>
        <v>0</v>
      </c>
      <c r="E16" s="131" t="s">
        <v>146</v>
      </c>
      <c r="F16" s="92"/>
    </row>
    <row r="17" spans="1:6" x14ac:dyDescent="0.2">
      <c r="A17" s="92"/>
      <c r="B17" s="91"/>
      <c r="C17" s="91"/>
      <c r="D17" s="91"/>
      <c r="E17" s="91"/>
      <c r="F17" s="92"/>
    </row>
    <row r="18" spans="1:6" x14ac:dyDescent="0.2">
      <c r="A18" s="92"/>
      <c r="B18" s="91"/>
      <c r="C18" s="91"/>
      <c r="D18" s="91"/>
      <c r="E18" s="91"/>
      <c r="F18" s="92"/>
    </row>
    <row r="19" spans="1:6" x14ac:dyDescent="0.2">
      <c r="A19" s="92"/>
      <c r="B19" s="91"/>
      <c r="C19" s="91"/>
      <c r="D19" s="91"/>
      <c r="E19" s="91"/>
      <c r="F19" s="92"/>
    </row>
  </sheetData>
  <sheetProtection algorithmName="SHA-512" hashValue="DZdiPVh0Xt0YBgbfxf3xtsKneGersS9hZRpnqDcGU77KH8LpP/AXHNA7ASS6hzaMOtWRI5rdGfMAImo+//2gZQ==" saltValue="CSA4+DgBpzBJgQywU8xzQQ==" spinCount="100000" sheet="1" objects="1" scenarios="1"/>
  <mergeCells count="1">
    <mergeCell ref="D4:D6"/>
  </mergeCells>
  <printOptions horizontalCentered="1"/>
  <pageMargins left="0.73" right="0.46" top="0.5" bottom="0.53" header="0.5" footer="0.32"/>
  <pageSetup scale="89" orientation="portrait" r:id="rId1"/>
  <headerFooter scaleWithDoc="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9FF99"/>
    <pageSetUpPr fitToPage="1"/>
  </sheetPr>
  <dimension ref="A1:L227"/>
  <sheetViews>
    <sheetView showGridLines="0" showZeros="0" view="pageBreakPreview" zoomScaleNormal="80" zoomScaleSheetLayoutView="100" workbookViewId="0">
      <selection activeCell="L2" sqref="L2"/>
    </sheetView>
  </sheetViews>
  <sheetFormatPr defaultColWidth="9.140625" defaultRowHeight="12.75" x14ac:dyDescent="0.2"/>
  <cols>
    <col min="1" max="1" width="44.5703125" style="39" customWidth="1"/>
    <col min="2" max="2" width="17.42578125" style="39" customWidth="1"/>
    <col min="3" max="3" width="19.42578125" style="48" customWidth="1"/>
    <col min="4" max="4" width="12.5703125" style="41" customWidth="1"/>
    <col min="5" max="6" width="14.5703125" style="42" customWidth="1"/>
    <col min="7" max="7" width="13.7109375" style="46" customWidth="1"/>
    <col min="8" max="8" width="13.5703125" style="46" customWidth="1"/>
    <col min="9" max="9" width="13.7109375" style="46" customWidth="1"/>
    <col min="10" max="16384" width="9.140625" style="39"/>
  </cols>
  <sheetData>
    <row r="1" spans="1:11" ht="47.25" customHeight="1" x14ac:dyDescent="0.2">
      <c r="A1" s="473"/>
      <c r="B1" s="473"/>
      <c r="C1" s="473"/>
      <c r="D1" s="473"/>
      <c r="E1" s="473"/>
      <c r="F1" s="473"/>
      <c r="G1" s="473"/>
      <c r="H1" s="473"/>
      <c r="I1" s="473"/>
    </row>
    <row r="2" spans="1:11" ht="27.75" customHeight="1" thickBot="1" x14ac:dyDescent="0.25">
      <c r="A2" s="474" t="s">
        <v>108</v>
      </c>
      <c r="B2" s="474"/>
      <c r="C2" s="474"/>
      <c r="D2" s="474"/>
      <c r="E2" s="474"/>
      <c r="F2" s="474"/>
      <c r="G2" s="474"/>
      <c r="H2" s="475" t="str">
        <f>'Instructions - READ &amp; DOWNLOAD'!A4:A4</f>
        <v>Revised March 23, 2021</v>
      </c>
      <c r="I2" s="475"/>
      <c r="K2" s="55" t="s">
        <v>1</v>
      </c>
    </row>
    <row r="3" spans="1:11" ht="19.5" customHeight="1" thickBot="1" x14ac:dyDescent="0.25">
      <c r="A3" s="63" t="s">
        <v>96</v>
      </c>
      <c r="B3" s="470"/>
      <c r="C3" s="470"/>
      <c r="D3" s="470"/>
      <c r="E3" s="470"/>
      <c r="F3" s="470"/>
      <c r="G3" s="115"/>
      <c r="H3" s="467"/>
      <c r="I3" s="468"/>
    </row>
    <row r="4" spans="1:11" s="70" customFormat="1" ht="19.5" customHeight="1" thickBot="1" x14ac:dyDescent="0.25">
      <c r="A4" s="453" t="s">
        <v>121</v>
      </c>
      <c r="B4" s="454"/>
      <c r="C4" s="455" t="s">
        <v>120</v>
      </c>
      <c r="D4" s="454"/>
      <c r="E4" s="454"/>
      <c r="F4" s="456"/>
      <c r="G4" s="123" t="s">
        <v>119</v>
      </c>
      <c r="H4" s="469"/>
      <c r="I4" s="454"/>
    </row>
    <row r="5" spans="1:11" s="70" customFormat="1" ht="12.75" customHeight="1" x14ac:dyDescent="0.2">
      <c r="A5" s="457" t="s">
        <v>118</v>
      </c>
      <c r="B5" s="465" t="s">
        <v>40</v>
      </c>
      <c r="C5" s="465" t="s">
        <v>43</v>
      </c>
      <c r="D5" s="471" t="s">
        <v>44</v>
      </c>
      <c r="E5" s="465" t="s">
        <v>97</v>
      </c>
      <c r="F5" s="465" t="s">
        <v>39</v>
      </c>
      <c r="G5" s="476" t="s">
        <v>38</v>
      </c>
      <c r="H5" s="476" t="s">
        <v>78</v>
      </c>
      <c r="I5" s="478" t="s">
        <v>41</v>
      </c>
    </row>
    <row r="6" spans="1:11" s="70" customFormat="1" ht="13.5" thickBot="1" x14ac:dyDescent="0.25">
      <c r="A6" s="458"/>
      <c r="B6" s="466"/>
      <c r="C6" s="466"/>
      <c r="D6" s="472"/>
      <c r="E6" s="466"/>
      <c r="F6" s="466"/>
      <c r="G6" s="477"/>
      <c r="H6" s="477"/>
      <c r="I6" s="479"/>
    </row>
    <row r="7" spans="1:11" ht="31.5" x14ac:dyDescent="0.2">
      <c r="A7" s="171" t="str">
        <f>'LABOR RATE - Journeyman'!E$8</f>
        <v>MASTER</v>
      </c>
      <c r="B7" s="171">
        <f>'LABOR RATE - Journeyman'!S$7</f>
        <v>0</v>
      </c>
      <c r="C7" s="172" t="str">
        <f>CONCATENATE('LABOR RATE - Journeyman'!S$8,'LABOR RATE - Journeyman'!Y8)</f>
        <v>Journeyman -1st Shift</v>
      </c>
      <c r="D7" s="172" t="str">
        <f>IF(('LABOR RATE - Journeyman'!T$9)=0,"N/A",('LABOR RATE - Journeyman'!T$9))</f>
        <v>N/A</v>
      </c>
      <c r="E7" s="173">
        <f>'LABOR RATE - Journeyman'!E$9</f>
        <v>0</v>
      </c>
      <c r="F7" s="173">
        <f>'LABOR RATE - Journeyman'!S$10</f>
        <v>0</v>
      </c>
      <c r="G7" s="174">
        <f>'LABOR RATE - Journeyman'!P$68</f>
        <v>0</v>
      </c>
      <c r="H7" s="174">
        <f>'LABOR RATE - Journeyman'!T$68</f>
        <v>0</v>
      </c>
      <c r="I7" s="174">
        <f>'LABOR RATE - Journeyman'!X$68</f>
        <v>0</v>
      </c>
    </row>
    <row r="8" spans="1:11" s="70" customFormat="1" ht="31.5" x14ac:dyDescent="0.2">
      <c r="A8" s="171" t="str">
        <f>'LABOR RATE - Foreman'!E$8</f>
        <v>MASTER</v>
      </c>
      <c r="B8" s="171">
        <f>'LABOR RATE - Foreman'!S$7</f>
        <v>0</v>
      </c>
      <c r="C8" s="172" t="str">
        <f>CONCATENATE('LABOR RATE - Foreman'!S$8,'LABOR RATE - Foreman'!Y8)</f>
        <v>Foreman -1st Shift</v>
      </c>
      <c r="D8" s="172" t="str">
        <f>IF(('LABOR RATE - Foreman'!T$9)=0,"N/A",('LABOR RATE - Foreman'!T$9))</f>
        <v>N/A</v>
      </c>
      <c r="E8" s="173">
        <f>'LABOR RATE - Foreman'!E$9</f>
        <v>0</v>
      </c>
      <c r="F8" s="173">
        <f>'LABOR RATE - Foreman'!S$10</f>
        <v>0</v>
      </c>
      <c r="G8" s="174">
        <f>'LABOR RATE - Foreman'!P$68</f>
        <v>0</v>
      </c>
      <c r="H8" s="174">
        <f>'LABOR RATE - Foreman'!T$68</f>
        <v>0</v>
      </c>
      <c r="I8" s="174">
        <f>'LABOR RATE - Foreman'!X$68</f>
        <v>0</v>
      </c>
    </row>
    <row r="9" spans="1:11" s="70" customFormat="1" ht="47.25" x14ac:dyDescent="0.2">
      <c r="A9" s="171" t="str">
        <f>'LABOR RATE - General Foreman'!E$8</f>
        <v>MASTER</v>
      </c>
      <c r="B9" s="171">
        <f>'LABOR RATE - General Foreman'!S$7</f>
        <v>0</v>
      </c>
      <c r="C9" s="172" t="str">
        <f>CONCATENATE('LABOR RATE - General Foreman'!S$8,'LABOR RATE - General Foreman'!Y8)</f>
        <v>General Foreman -1st Shift</v>
      </c>
      <c r="D9" s="172" t="str">
        <f>IF(('LABOR RATE - General Foreman'!T$9)=0,"N/A",('LABOR RATE - General Foreman'!T$9))</f>
        <v>N/A</v>
      </c>
      <c r="E9" s="173">
        <f>'LABOR RATE - General Foreman'!E$9</f>
        <v>0</v>
      </c>
      <c r="F9" s="173">
        <f>'LABOR RATE - General Foreman'!S$10</f>
        <v>0</v>
      </c>
      <c r="G9" s="174">
        <f>'LABOR RATE - General Foreman'!P$68</f>
        <v>0</v>
      </c>
      <c r="H9" s="174">
        <f>'LABOR RATE - General Foreman'!T$68</f>
        <v>0</v>
      </c>
      <c r="I9" s="174">
        <f>'LABOR RATE - General Foreman'!X$68</f>
        <v>0</v>
      </c>
    </row>
    <row r="10" spans="1:11" ht="27" customHeight="1" x14ac:dyDescent="0.2">
      <c r="A10" s="139"/>
      <c r="B10" s="139"/>
      <c r="C10" s="140"/>
      <c r="D10" s="140"/>
      <c r="E10" s="141"/>
      <c r="F10" s="141"/>
      <c r="G10" s="142"/>
      <c r="H10" s="142"/>
      <c r="I10" s="142"/>
    </row>
    <row r="11" spans="1:11" ht="27" customHeight="1" x14ac:dyDescent="0.2">
      <c r="A11" s="139"/>
      <c r="B11" s="139"/>
      <c r="C11" s="140"/>
      <c r="D11" s="140"/>
      <c r="E11" s="141"/>
      <c r="F11" s="141"/>
      <c r="G11" s="142"/>
      <c r="H11" s="142"/>
      <c r="I11" s="142"/>
    </row>
    <row r="12" spans="1:11" ht="27" customHeight="1" x14ac:dyDescent="0.2">
      <c r="A12" s="139"/>
      <c r="B12" s="139"/>
      <c r="C12" s="140"/>
      <c r="D12" s="140"/>
      <c r="E12" s="141"/>
      <c r="F12" s="141"/>
      <c r="G12" s="142"/>
      <c r="H12" s="142"/>
      <c r="I12" s="142"/>
    </row>
    <row r="13" spans="1:11" ht="27" customHeight="1" x14ac:dyDescent="0.2">
      <c r="A13" s="139"/>
      <c r="B13" s="139"/>
      <c r="C13" s="140"/>
      <c r="D13" s="140"/>
      <c r="E13" s="141"/>
      <c r="F13" s="141"/>
      <c r="G13" s="142"/>
      <c r="H13" s="142"/>
      <c r="I13" s="142"/>
    </row>
    <row r="14" spans="1:11" ht="27" customHeight="1" x14ac:dyDescent="0.2">
      <c r="A14" s="139"/>
      <c r="B14" s="139"/>
      <c r="C14" s="140"/>
      <c r="D14" s="140"/>
      <c r="E14" s="141"/>
      <c r="F14" s="141"/>
      <c r="G14" s="142"/>
      <c r="H14" s="142"/>
      <c r="I14" s="142"/>
    </row>
    <row r="15" spans="1:11" ht="27" customHeight="1" x14ac:dyDescent="0.2">
      <c r="A15" s="139"/>
      <c r="B15" s="139"/>
      <c r="C15" s="140"/>
      <c r="D15" s="140"/>
      <c r="E15" s="141"/>
      <c r="F15" s="141"/>
      <c r="G15" s="142"/>
      <c r="H15" s="142"/>
      <c r="I15" s="142"/>
    </row>
    <row r="16" spans="1:11" ht="27" customHeight="1" x14ac:dyDescent="0.2">
      <c r="A16" s="139"/>
      <c r="B16" s="139"/>
      <c r="C16" s="140"/>
      <c r="D16" s="140"/>
      <c r="E16" s="141"/>
      <c r="F16" s="141"/>
      <c r="G16" s="142"/>
      <c r="H16" s="142"/>
      <c r="I16" s="142"/>
      <c r="J16" s="40"/>
    </row>
    <row r="17" spans="1:9" ht="27" customHeight="1" x14ac:dyDescent="0.2">
      <c r="A17" s="139"/>
      <c r="B17" s="139"/>
      <c r="C17" s="140"/>
      <c r="D17" s="140"/>
      <c r="E17" s="141"/>
      <c r="F17" s="141"/>
      <c r="G17" s="142"/>
      <c r="H17" s="142"/>
      <c r="I17" s="142"/>
    </row>
    <row r="18" spans="1:9" ht="27" customHeight="1" x14ac:dyDescent="0.2">
      <c r="A18" s="139"/>
      <c r="B18" s="139"/>
      <c r="C18" s="140"/>
      <c r="D18" s="140"/>
      <c r="E18" s="141"/>
      <c r="F18" s="141"/>
      <c r="G18" s="142"/>
      <c r="H18" s="142"/>
      <c r="I18" s="142"/>
    </row>
    <row r="19" spans="1:9" ht="27" customHeight="1" x14ac:dyDescent="0.2">
      <c r="A19" s="139"/>
      <c r="B19" s="139"/>
      <c r="C19" s="140"/>
      <c r="D19" s="140"/>
      <c r="E19" s="141"/>
      <c r="F19" s="141"/>
      <c r="G19" s="142"/>
      <c r="H19" s="142"/>
      <c r="I19" s="142"/>
    </row>
    <row r="20" spans="1:9" ht="27" customHeight="1" x14ac:dyDescent="0.2">
      <c r="A20" s="139"/>
      <c r="B20" s="139"/>
      <c r="C20" s="140"/>
      <c r="D20" s="140"/>
      <c r="E20" s="141"/>
      <c r="F20" s="141"/>
      <c r="G20" s="142"/>
      <c r="H20" s="142"/>
      <c r="I20" s="142"/>
    </row>
    <row r="21" spans="1:9" ht="27" customHeight="1" x14ac:dyDescent="0.2">
      <c r="A21" s="139"/>
      <c r="B21" s="139"/>
      <c r="C21" s="140"/>
      <c r="D21" s="140"/>
      <c r="E21" s="141"/>
      <c r="F21" s="141"/>
      <c r="G21" s="142"/>
      <c r="H21" s="142"/>
      <c r="I21" s="142"/>
    </row>
    <row r="22" spans="1:9" ht="27" customHeight="1" x14ac:dyDescent="0.2">
      <c r="A22" s="139"/>
      <c r="B22" s="139"/>
      <c r="C22" s="140"/>
      <c r="D22" s="140"/>
      <c r="E22" s="141"/>
      <c r="F22" s="141"/>
      <c r="G22" s="142"/>
      <c r="H22" s="142"/>
      <c r="I22" s="142"/>
    </row>
    <row r="23" spans="1:9" ht="27" customHeight="1" x14ac:dyDescent="0.2">
      <c r="A23" s="139"/>
      <c r="B23" s="139"/>
      <c r="C23" s="140"/>
      <c r="D23" s="140"/>
      <c r="E23" s="141"/>
      <c r="F23" s="141"/>
      <c r="G23" s="142"/>
      <c r="H23" s="142"/>
      <c r="I23" s="142"/>
    </row>
    <row r="24" spans="1:9" ht="27" customHeight="1" x14ac:dyDescent="0.2">
      <c r="A24" s="139"/>
      <c r="B24" s="139"/>
      <c r="C24" s="140"/>
      <c r="D24" s="140"/>
      <c r="E24" s="141"/>
      <c r="F24" s="141"/>
      <c r="G24" s="142"/>
      <c r="H24" s="142"/>
      <c r="I24" s="142"/>
    </row>
    <row r="25" spans="1:9" ht="27" customHeight="1" x14ac:dyDescent="0.2">
      <c r="A25" s="139"/>
      <c r="B25" s="139"/>
      <c r="C25" s="140"/>
      <c r="D25" s="140"/>
      <c r="E25" s="141"/>
      <c r="F25" s="141"/>
      <c r="G25" s="142"/>
      <c r="H25" s="142"/>
      <c r="I25" s="142"/>
    </row>
    <row r="26" spans="1:9" x14ac:dyDescent="0.2">
      <c r="A26" s="452"/>
      <c r="B26" s="459"/>
      <c r="C26" s="463"/>
      <c r="D26" s="452"/>
      <c r="E26" s="460"/>
      <c r="F26" s="460"/>
      <c r="G26" s="464"/>
      <c r="H26" s="464"/>
      <c r="I26" s="464"/>
    </row>
    <row r="27" spans="1:9" x14ac:dyDescent="0.2">
      <c r="A27" s="452"/>
      <c r="B27" s="459"/>
      <c r="C27" s="463"/>
      <c r="D27" s="452"/>
      <c r="E27" s="460"/>
      <c r="F27" s="460"/>
      <c r="G27" s="464"/>
      <c r="H27" s="464"/>
      <c r="I27" s="464"/>
    </row>
    <row r="28" spans="1:9" x14ac:dyDescent="0.2">
      <c r="A28" s="452"/>
      <c r="B28" s="452"/>
      <c r="C28" s="459"/>
      <c r="D28" s="460"/>
      <c r="E28" s="463"/>
      <c r="F28" s="463"/>
      <c r="G28" s="464"/>
      <c r="H28" s="464"/>
      <c r="I28" s="464"/>
    </row>
    <row r="29" spans="1:9" x14ac:dyDescent="0.2">
      <c r="A29" s="452"/>
      <c r="B29" s="452"/>
      <c r="C29" s="459"/>
      <c r="D29" s="460"/>
      <c r="E29" s="463"/>
      <c r="F29" s="463"/>
      <c r="G29" s="464"/>
      <c r="H29" s="464"/>
      <c r="I29" s="464"/>
    </row>
    <row r="30" spans="1:9" x14ac:dyDescent="0.2">
      <c r="A30" s="452"/>
      <c r="B30" s="452"/>
      <c r="C30" s="459"/>
      <c r="D30" s="460"/>
      <c r="E30" s="463"/>
      <c r="F30" s="463"/>
      <c r="G30" s="464"/>
      <c r="H30" s="464"/>
      <c r="I30" s="464"/>
    </row>
    <row r="31" spans="1:9" x14ac:dyDescent="0.2">
      <c r="A31" s="452"/>
      <c r="B31" s="452"/>
      <c r="C31" s="459"/>
      <c r="D31" s="460"/>
      <c r="E31" s="463"/>
      <c r="F31" s="463"/>
      <c r="G31" s="464"/>
      <c r="H31" s="464"/>
      <c r="I31" s="464"/>
    </row>
    <row r="32" spans="1:9" x14ac:dyDescent="0.2">
      <c r="A32" s="452"/>
      <c r="B32" s="452"/>
      <c r="C32" s="459"/>
      <c r="D32" s="460"/>
      <c r="E32" s="463"/>
      <c r="F32" s="463"/>
      <c r="G32" s="464"/>
      <c r="H32" s="464"/>
      <c r="I32" s="464"/>
    </row>
    <row r="33" spans="1:9" x14ac:dyDescent="0.2">
      <c r="A33" s="452"/>
      <c r="B33" s="452"/>
      <c r="C33" s="459"/>
      <c r="D33" s="460"/>
      <c r="E33" s="463"/>
      <c r="F33" s="463"/>
      <c r="G33" s="464"/>
      <c r="H33" s="464"/>
      <c r="I33" s="464"/>
    </row>
    <row r="34" spans="1:9" x14ac:dyDescent="0.2">
      <c r="A34" s="452"/>
      <c r="B34" s="452"/>
      <c r="C34" s="459"/>
      <c r="D34" s="460"/>
      <c r="E34" s="463"/>
      <c r="F34" s="463"/>
      <c r="G34" s="464"/>
      <c r="H34" s="464"/>
      <c r="I34" s="464"/>
    </row>
    <row r="35" spans="1:9" x14ac:dyDescent="0.2">
      <c r="A35" s="452"/>
      <c r="B35" s="452"/>
      <c r="C35" s="459"/>
      <c r="D35" s="460"/>
      <c r="E35" s="463"/>
      <c r="F35" s="463"/>
      <c r="G35" s="464"/>
      <c r="H35" s="464"/>
      <c r="I35" s="464"/>
    </row>
    <row r="36" spans="1:9" x14ac:dyDescent="0.2">
      <c r="A36" s="452"/>
      <c r="B36" s="452"/>
      <c r="C36" s="461"/>
      <c r="D36" s="460"/>
      <c r="E36" s="463"/>
      <c r="F36" s="463"/>
      <c r="G36" s="464"/>
      <c r="H36" s="464"/>
      <c r="I36" s="464"/>
    </row>
    <row r="37" spans="1:9" x14ac:dyDescent="0.2">
      <c r="A37" s="452"/>
      <c r="B37" s="452"/>
      <c r="C37" s="462"/>
      <c r="D37" s="460"/>
      <c r="E37" s="463"/>
      <c r="F37" s="463"/>
      <c r="G37" s="464"/>
      <c r="H37" s="464"/>
      <c r="I37" s="464"/>
    </row>
    <row r="38" spans="1:9" x14ac:dyDescent="0.2">
      <c r="A38" s="452"/>
      <c r="B38" s="452"/>
      <c r="C38" s="461"/>
      <c r="D38" s="460"/>
      <c r="E38" s="463"/>
      <c r="F38" s="463"/>
      <c r="G38" s="464"/>
      <c r="H38" s="464"/>
      <c r="I38" s="464"/>
    </row>
    <row r="39" spans="1:9" x14ac:dyDescent="0.2">
      <c r="A39" s="452"/>
      <c r="B39" s="452"/>
      <c r="C39" s="462"/>
      <c r="D39" s="460"/>
      <c r="E39" s="463"/>
      <c r="F39" s="463"/>
      <c r="G39" s="464"/>
      <c r="H39" s="464"/>
      <c r="I39" s="464"/>
    </row>
    <row r="40" spans="1:9" x14ac:dyDescent="0.2">
      <c r="A40" s="452"/>
      <c r="B40" s="452"/>
      <c r="C40" s="461"/>
      <c r="D40" s="460"/>
      <c r="E40" s="463"/>
      <c r="F40" s="463"/>
      <c r="G40" s="464"/>
      <c r="H40" s="464"/>
      <c r="I40" s="464"/>
    </row>
    <row r="41" spans="1:9" x14ac:dyDescent="0.2">
      <c r="A41" s="452"/>
      <c r="B41" s="452"/>
      <c r="C41" s="462"/>
      <c r="D41" s="460"/>
      <c r="E41" s="463"/>
      <c r="F41" s="463"/>
      <c r="G41" s="464"/>
      <c r="H41" s="464"/>
      <c r="I41" s="464"/>
    </row>
    <row r="42" spans="1:9" x14ac:dyDescent="0.2">
      <c r="A42" s="452"/>
      <c r="B42" s="452"/>
      <c r="C42" s="461"/>
      <c r="D42" s="460"/>
      <c r="E42" s="463"/>
      <c r="F42" s="463"/>
      <c r="G42" s="464"/>
      <c r="H42" s="464"/>
      <c r="I42" s="464"/>
    </row>
    <row r="43" spans="1:9" x14ac:dyDescent="0.2">
      <c r="A43" s="452"/>
      <c r="B43" s="452"/>
      <c r="C43" s="462"/>
      <c r="D43" s="460"/>
      <c r="E43" s="463"/>
      <c r="F43" s="463"/>
      <c r="G43" s="464"/>
      <c r="H43" s="464"/>
      <c r="I43" s="464"/>
    </row>
    <row r="44" spans="1:9" x14ac:dyDescent="0.2">
      <c r="A44" s="452"/>
      <c r="B44" s="452"/>
      <c r="C44" s="461"/>
      <c r="D44" s="460"/>
      <c r="E44" s="463"/>
      <c r="F44" s="463"/>
      <c r="G44" s="464"/>
      <c r="H44" s="464"/>
      <c r="I44" s="464"/>
    </row>
    <row r="45" spans="1:9" x14ac:dyDescent="0.2">
      <c r="A45" s="452"/>
      <c r="B45" s="452"/>
      <c r="C45" s="462"/>
      <c r="D45" s="460"/>
      <c r="E45" s="463"/>
      <c r="F45" s="463"/>
      <c r="G45" s="464"/>
      <c r="H45" s="464"/>
      <c r="I45" s="464"/>
    </row>
    <row r="46" spans="1:9" x14ac:dyDescent="0.2">
      <c r="A46" s="452"/>
      <c r="B46" s="452"/>
      <c r="C46" s="461"/>
      <c r="D46" s="460"/>
      <c r="E46" s="463"/>
      <c r="F46" s="463"/>
      <c r="G46" s="464"/>
      <c r="H46" s="464"/>
      <c r="I46" s="464"/>
    </row>
    <row r="47" spans="1:9" x14ac:dyDescent="0.2">
      <c r="A47" s="452"/>
      <c r="B47" s="452"/>
      <c r="C47" s="462"/>
      <c r="D47" s="460"/>
      <c r="E47" s="463"/>
      <c r="F47" s="463"/>
      <c r="G47" s="464"/>
      <c r="H47" s="464"/>
      <c r="I47" s="464"/>
    </row>
    <row r="48" spans="1:9" x14ac:dyDescent="0.2">
      <c r="A48" s="452"/>
      <c r="B48" s="452"/>
      <c r="C48" s="461"/>
      <c r="D48" s="460"/>
      <c r="E48" s="463"/>
      <c r="F48" s="463"/>
      <c r="G48" s="464"/>
      <c r="H48" s="464"/>
      <c r="I48" s="464"/>
    </row>
    <row r="49" spans="1:9" x14ac:dyDescent="0.2">
      <c r="A49" s="452"/>
      <c r="B49" s="452"/>
      <c r="C49" s="462"/>
      <c r="D49" s="460"/>
      <c r="E49" s="463"/>
      <c r="F49" s="463"/>
      <c r="G49" s="464"/>
      <c r="H49" s="464"/>
      <c r="I49" s="464"/>
    </row>
    <row r="50" spans="1:9" x14ac:dyDescent="0.2">
      <c r="A50" s="452"/>
      <c r="B50" s="452"/>
      <c r="C50" s="461"/>
      <c r="D50" s="460"/>
      <c r="E50" s="463"/>
      <c r="F50" s="463"/>
      <c r="G50" s="464"/>
      <c r="H50" s="464"/>
      <c r="I50" s="464"/>
    </row>
    <row r="51" spans="1:9" x14ac:dyDescent="0.2">
      <c r="A51" s="452"/>
      <c r="B51" s="452"/>
      <c r="C51" s="462"/>
      <c r="D51" s="460"/>
      <c r="E51" s="463"/>
      <c r="F51" s="463"/>
      <c r="G51" s="464"/>
      <c r="H51" s="464"/>
      <c r="I51" s="464"/>
    </row>
    <row r="52" spans="1:9" x14ac:dyDescent="0.2">
      <c r="A52" s="452"/>
      <c r="B52" s="452"/>
      <c r="C52" s="459"/>
      <c r="D52" s="460"/>
      <c r="E52" s="463"/>
      <c r="F52" s="463"/>
      <c r="G52" s="464"/>
      <c r="H52" s="464"/>
      <c r="I52" s="464"/>
    </row>
    <row r="53" spans="1:9" x14ac:dyDescent="0.2">
      <c r="A53" s="452"/>
      <c r="B53" s="452"/>
      <c r="C53" s="459"/>
      <c r="D53" s="460"/>
      <c r="E53" s="463"/>
      <c r="F53" s="463"/>
      <c r="G53" s="464"/>
      <c r="H53" s="464"/>
      <c r="I53" s="464"/>
    </row>
    <row r="54" spans="1:9" x14ac:dyDescent="0.2">
      <c r="A54" s="452"/>
      <c r="B54" s="452"/>
      <c r="C54" s="459"/>
      <c r="D54" s="460"/>
      <c r="E54" s="463"/>
      <c r="F54" s="463"/>
      <c r="G54" s="464"/>
      <c r="H54" s="464"/>
      <c r="I54" s="464"/>
    </row>
    <row r="55" spans="1:9" x14ac:dyDescent="0.2">
      <c r="A55" s="452"/>
      <c r="B55" s="452"/>
      <c r="C55" s="459"/>
      <c r="D55" s="460"/>
      <c r="E55" s="463"/>
      <c r="F55" s="463"/>
      <c r="G55" s="464"/>
      <c r="H55" s="464"/>
      <c r="I55" s="464"/>
    </row>
    <row r="56" spans="1:9" x14ac:dyDescent="0.2">
      <c r="A56" s="452"/>
      <c r="B56" s="452"/>
      <c r="C56" s="459"/>
      <c r="D56" s="460"/>
      <c r="E56" s="463"/>
      <c r="F56" s="463"/>
      <c r="G56" s="464"/>
      <c r="H56" s="464"/>
      <c r="I56" s="464"/>
    </row>
    <row r="57" spans="1:9" x14ac:dyDescent="0.2">
      <c r="A57" s="452"/>
      <c r="B57" s="452"/>
      <c r="C57" s="459"/>
      <c r="D57" s="460"/>
      <c r="E57" s="463"/>
      <c r="F57" s="463"/>
      <c r="G57" s="464"/>
      <c r="H57" s="464"/>
      <c r="I57" s="464"/>
    </row>
    <row r="58" spans="1:9" x14ac:dyDescent="0.2">
      <c r="A58" s="452"/>
      <c r="B58" s="452"/>
      <c r="C58" s="459"/>
      <c r="D58" s="460"/>
      <c r="E58" s="463"/>
      <c r="F58" s="463"/>
      <c r="G58" s="464"/>
      <c r="H58" s="464"/>
      <c r="I58" s="464"/>
    </row>
    <row r="59" spans="1:9" x14ac:dyDescent="0.2">
      <c r="A59" s="452"/>
      <c r="B59" s="452"/>
      <c r="C59" s="459"/>
      <c r="D59" s="460"/>
      <c r="E59" s="463"/>
      <c r="F59" s="463"/>
      <c r="G59" s="464"/>
      <c r="H59" s="464"/>
      <c r="I59" s="464"/>
    </row>
    <row r="60" spans="1:9" x14ac:dyDescent="0.2">
      <c r="A60" s="452"/>
      <c r="B60" s="452"/>
      <c r="C60" s="459"/>
      <c r="D60" s="460"/>
      <c r="E60" s="463"/>
      <c r="F60" s="463"/>
      <c r="G60" s="464"/>
      <c r="H60" s="464"/>
      <c r="I60" s="464"/>
    </row>
    <row r="61" spans="1:9" x14ac:dyDescent="0.2">
      <c r="A61" s="452"/>
      <c r="B61" s="452"/>
      <c r="C61" s="459"/>
      <c r="D61" s="460"/>
      <c r="E61" s="463"/>
      <c r="F61" s="463"/>
      <c r="G61" s="464"/>
      <c r="H61" s="464"/>
      <c r="I61" s="464"/>
    </row>
    <row r="62" spans="1:9" x14ac:dyDescent="0.2">
      <c r="C62" s="39"/>
      <c r="D62" s="39"/>
      <c r="E62" s="70"/>
      <c r="F62" s="39"/>
      <c r="G62" s="39"/>
      <c r="H62" s="39"/>
      <c r="I62" s="39"/>
    </row>
    <row r="63" spans="1:9" x14ac:dyDescent="0.2">
      <c r="C63" s="39"/>
      <c r="D63" s="39"/>
      <c r="E63" s="70"/>
      <c r="F63" s="39"/>
      <c r="G63" s="39"/>
      <c r="H63" s="39"/>
      <c r="I63" s="39"/>
    </row>
    <row r="64" spans="1:9" x14ac:dyDescent="0.2">
      <c r="C64" s="39"/>
      <c r="D64" s="39"/>
      <c r="E64" s="70"/>
      <c r="F64" s="39"/>
      <c r="G64" s="39"/>
      <c r="H64" s="39"/>
      <c r="I64" s="39"/>
    </row>
    <row r="65" spans="5:5" s="39" customFormat="1" x14ac:dyDescent="0.2">
      <c r="E65" s="70"/>
    </row>
    <row r="66" spans="5:5" s="39" customFormat="1" x14ac:dyDescent="0.2">
      <c r="E66" s="70"/>
    </row>
    <row r="67" spans="5:5" s="39" customFormat="1" x14ac:dyDescent="0.2">
      <c r="E67" s="70"/>
    </row>
    <row r="68" spans="5:5" s="39" customFormat="1" x14ac:dyDescent="0.2">
      <c r="E68" s="70"/>
    </row>
    <row r="69" spans="5:5" s="39" customFormat="1" x14ac:dyDescent="0.2">
      <c r="E69" s="70"/>
    </row>
    <row r="70" spans="5:5" s="39" customFormat="1" x14ac:dyDescent="0.2">
      <c r="E70" s="70"/>
    </row>
    <row r="71" spans="5:5" s="39" customFormat="1" x14ac:dyDescent="0.2">
      <c r="E71" s="70"/>
    </row>
    <row r="72" spans="5:5" s="39" customFormat="1" x14ac:dyDescent="0.2">
      <c r="E72" s="70"/>
    </row>
    <row r="73" spans="5:5" s="39" customFormat="1" x14ac:dyDescent="0.2">
      <c r="E73" s="70"/>
    </row>
    <row r="74" spans="5:5" s="39" customFormat="1" x14ac:dyDescent="0.2">
      <c r="E74" s="70"/>
    </row>
    <row r="75" spans="5:5" s="39" customFormat="1" x14ac:dyDescent="0.2">
      <c r="E75" s="70"/>
    </row>
    <row r="76" spans="5:5" s="39" customFormat="1" x14ac:dyDescent="0.2">
      <c r="E76" s="70"/>
    </row>
    <row r="77" spans="5:5" s="39" customFormat="1" x14ac:dyDescent="0.2">
      <c r="E77" s="70"/>
    </row>
    <row r="78" spans="5:5" s="39" customFormat="1" x14ac:dyDescent="0.2">
      <c r="E78" s="70"/>
    </row>
    <row r="79" spans="5:5" s="39" customFormat="1" x14ac:dyDescent="0.2">
      <c r="E79" s="70"/>
    </row>
    <row r="80" spans="5:5" s="39" customFormat="1" x14ac:dyDescent="0.2">
      <c r="E80" s="70"/>
    </row>
    <row r="81" spans="5:5" s="39" customFormat="1" x14ac:dyDescent="0.2">
      <c r="E81" s="70"/>
    </row>
    <row r="82" spans="5:5" s="39" customFormat="1" x14ac:dyDescent="0.2">
      <c r="E82" s="70"/>
    </row>
    <row r="83" spans="5:5" s="39" customFormat="1" x14ac:dyDescent="0.2">
      <c r="E83" s="70"/>
    </row>
    <row r="84" spans="5:5" s="39" customFormat="1" x14ac:dyDescent="0.2">
      <c r="E84" s="70"/>
    </row>
    <row r="85" spans="5:5" s="39" customFormat="1" x14ac:dyDescent="0.2">
      <c r="E85" s="70"/>
    </row>
    <row r="86" spans="5:5" s="39" customFormat="1" x14ac:dyDescent="0.2">
      <c r="E86" s="70"/>
    </row>
    <row r="87" spans="5:5" s="39" customFormat="1" x14ac:dyDescent="0.2">
      <c r="E87" s="70"/>
    </row>
    <row r="88" spans="5:5" s="39" customFormat="1" x14ac:dyDescent="0.2">
      <c r="E88" s="70"/>
    </row>
    <row r="89" spans="5:5" s="39" customFormat="1" x14ac:dyDescent="0.2">
      <c r="E89" s="70"/>
    </row>
    <row r="90" spans="5:5" s="39" customFormat="1" x14ac:dyDescent="0.2">
      <c r="E90" s="70"/>
    </row>
    <row r="91" spans="5:5" s="39" customFormat="1" x14ac:dyDescent="0.2">
      <c r="E91" s="70"/>
    </row>
    <row r="92" spans="5:5" s="39" customFormat="1" x14ac:dyDescent="0.2">
      <c r="E92" s="70"/>
    </row>
    <row r="93" spans="5:5" s="39" customFormat="1" x14ac:dyDescent="0.2">
      <c r="E93" s="70"/>
    </row>
    <row r="94" spans="5:5" s="39" customFormat="1" x14ac:dyDescent="0.2">
      <c r="E94" s="70"/>
    </row>
    <row r="95" spans="5:5" s="39" customFormat="1" x14ac:dyDescent="0.2">
      <c r="E95" s="70"/>
    </row>
    <row r="96" spans="5:5" s="39" customFormat="1" x14ac:dyDescent="0.2">
      <c r="E96" s="70"/>
    </row>
    <row r="97" spans="3:11" x14ac:dyDescent="0.2">
      <c r="C97" s="39"/>
      <c r="D97" s="39"/>
      <c r="E97" s="70"/>
      <c r="F97" s="39"/>
      <c r="G97" s="39"/>
      <c r="H97" s="39"/>
      <c r="I97" s="39"/>
    </row>
    <row r="98" spans="3:11" x14ac:dyDescent="0.2">
      <c r="C98" s="39"/>
      <c r="D98" s="39"/>
      <c r="E98" s="70"/>
      <c r="F98" s="39"/>
      <c r="G98" s="39"/>
      <c r="H98" s="39"/>
      <c r="I98" s="39"/>
    </row>
    <row r="99" spans="3:11" x14ac:dyDescent="0.2">
      <c r="C99" s="39"/>
      <c r="D99" s="39"/>
      <c r="E99" s="70"/>
      <c r="F99" s="39"/>
      <c r="G99" s="39"/>
      <c r="H99" s="39"/>
      <c r="I99" s="39"/>
    </row>
    <row r="100" spans="3:11" x14ac:dyDescent="0.2">
      <c r="C100" s="39"/>
      <c r="D100" s="39"/>
      <c r="E100" s="70"/>
      <c r="F100" s="39"/>
      <c r="G100" s="39"/>
      <c r="H100" s="39"/>
      <c r="I100" s="39"/>
    </row>
    <row r="101" spans="3:11" x14ac:dyDescent="0.2">
      <c r="C101" s="39"/>
      <c r="D101" s="39"/>
      <c r="E101" s="70"/>
      <c r="F101" s="39"/>
      <c r="G101" s="39"/>
      <c r="H101" s="39"/>
      <c r="I101" s="39"/>
    </row>
    <row r="102" spans="3:11" x14ac:dyDescent="0.2">
      <c r="C102" s="39"/>
      <c r="D102" s="39"/>
      <c r="E102" s="70"/>
      <c r="F102" s="39"/>
      <c r="G102" s="39"/>
      <c r="H102" s="39"/>
      <c r="I102" s="39"/>
    </row>
    <row r="103" spans="3:11" x14ac:dyDescent="0.2">
      <c r="C103" s="39"/>
      <c r="D103" s="39"/>
      <c r="E103" s="70"/>
      <c r="F103" s="39"/>
      <c r="G103" s="39"/>
      <c r="H103" s="39"/>
      <c r="I103" s="39"/>
    </row>
    <row r="104" spans="3:11" x14ac:dyDescent="0.2">
      <c r="C104" s="39"/>
      <c r="D104" s="39"/>
      <c r="E104" s="70"/>
      <c r="F104" s="39"/>
      <c r="G104" s="39"/>
      <c r="H104" s="39"/>
      <c r="I104" s="39"/>
    </row>
    <row r="105" spans="3:11" x14ac:dyDescent="0.2">
      <c r="C105" s="39"/>
      <c r="D105" s="39"/>
      <c r="E105" s="70"/>
      <c r="F105" s="39"/>
      <c r="G105" s="39"/>
      <c r="H105" s="39"/>
      <c r="I105" s="39"/>
    </row>
    <row r="106" spans="3:11" x14ac:dyDescent="0.2">
      <c r="C106" s="39"/>
      <c r="D106" s="39"/>
      <c r="E106" s="70"/>
      <c r="F106" s="39"/>
      <c r="G106" s="39"/>
      <c r="H106" s="39"/>
      <c r="I106" s="39"/>
    </row>
    <row r="107" spans="3:11" x14ac:dyDescent="0.2">
      <c r="C107" s="39"/>
      <c r="D107" s="39"/>
      <c r="E107" s="70"/>
      <c r="F107" s="39"/>
      <c r="G107" s="39"/>
      <c r="H107" s="39"/>
      <c r="I107" s="39"/>
    </row>
    <row r="108" spans="3:11" x14ac:dyDescent="0.2">
      <c r="C108" s="39"/>
      <c r="D108" s="39"/>
      <c r="E108" s="70"/>
      <c r="F108" s="39"/>
      <c r="G108" s="39"/>
      <c r="H108" s="39"/>
      <c r="I108" s="39"/>
    </row>
    <row r="109" spans="3:11" x14ac:dyDescent="0.2">
      <c r="C109" s="39"/>
      <c r="D109" s="39"/>
      <c r="E109" s="70"/>
      <c r="F109" s="39"/>
      <c r="G109" s="39"/>
      <c r="H109" s="39"/>
      <c r="I109" s="39"/>
    </row>
    <row r="110" spans="3:11" x14ac:dyDescent="0.2">
      <c r="C110" s="39"/>
      <c r="D110" s="39"/>
      <c r="E110" s="70"/>
      <c r="F110" s="39"/>
      <c r="G110" s="39"/>
      <c r="H110" s="39"/>
      <c r="I110" s="39"/>
    </row>
    <row r="111" spans="3:11" x14ac:dyDescent="0.2">
      <c r="C111" s="39"/>
      <c r="D111" s="39"/>
      <c r="E111" s="70"/>
      <c r="F111" s="39"/>
      <c r="G111" s="39"/>
      <c r="H111" s="39"/>
      <c r="I111" s="39"/>
    </row>
    <row r="112" spans="3:11" x14ac:dyDescent="0.2">
      <c r="C112" s="39"/>
      <c r="D112" s="39"/>
      <c r="E112" s="70"/>
      <c r="F112" s="39"/>
      <c r="G112" s="39"/>
      <c r="H112" s="39"/>
      <c r="I112" s="39"/>
      <c r="K112" s="45"/>
    </row>
    <row r="113" spans="3:11" x14ac:dyDescent="0.2">
      <c r="C113" s="39"/>
      <c r="D113" s="39"/>
      <c r="E113" s="70"/>
      <c r="F113" s="39"/>
      <c r="G113" s="39"/>
      <c r="H113" s="39"/>
      <c r="I113" s="39"/>
    </row>
    <row r="114" spans="3:11" x14ac:dyDescent="0.2">
      <c r="C114" s="39"/>
      <c r="D114" s="39"/>
      <c r="E114" s="70"/>
      <c r="F114" s="39"/>
      <c r="G114" s="39"/>
      <c r="H114" s="39"/>
      <c r="I114" s="39"/>
    </row>
    <row r="115" spans="3:11" x14ac:dyDescent="0.2">
      <c r="C115" s="39"/>
      <c r="D115" s="39"/>
      <c r="E115" s="70"/>
      <c r="F115" s="39"/>
      <c r="G115" s="39"/>
      <c r="H115" s="39"/>
      <c r="I115" s="39"/>
    </row>
    <row r="116" spans="3:11" x14ac:dyDescent="0.2">
      <c r="C116" s="39"/>
      <c r="D116" s="39"/>
      <c r="E116" s="70"/>
      <c r="F116" s="39"/>
      <c r="G116" s="39"/>
      <c r="H116" s="39"/>
      <c r="I116" s="39"/>
    </row>
    <row r="117" spans="3:11" x14ac:dyDescent="0.2">
      <c r="C117" s="39"/>
      <c r="D117" s="39"/>
      <c r="E117" s="70"/>
      <c r="F117" s="39"/>
      <c r="G117" s="39"/>
      <c r="H117" s="39"/>
      <c r="I117" s="39"/>
    </row>
    <row r="118" spans="3:11" x14ac:dyDescent="0.2">
      <c r="C118" s="39"/>
      <c r="D118" s="39"/>
      <c r="E118" s="70"/>
      <c r="F118" s="39"/>
      <c r="G118" s="39"/>
      <c r="H118" s="39"/>
      <c r="I118" s="39"/>
    </row>
    <row r="119" spans="3:11" x14ac:dyDescent="0.2">
      <c r="C119" s="39"/>
      <c r="D119" s="39"/>
      <c r="E119" s="70"/>
      <c r="F119" s="39"/>
      <c r="G119" s="39"/>
      <c r="H119" s="39"/>
      <c r="I119" s="39"/>
    </row>
    <row r="120" spans="3:11" x14ac:dyDescent="0.2">
      <c r="C120" s="39"/>
      <c r="D120" s="39"/>
      <c r="E120" s="70"/>
      <c r="F120" s="39"/>
      <c r="G120" s="39"/>
      <c r="H120" s="39"/>
      <c r="I120" s="39"/>
    </row>
    <row r="121" spans="3:11" x14ac:dyDescent="0.2">
      <c r="C121" s="39"/>
      <c r="D121" s="39"/>
      <c r="E121" s="70"/>
      <c r="F121" s="39"/>
      <c r="G121" s="39"/>
      <c r="H121" s="39"/>
      <c r="I121" s="39"/>
      <c r="K121" s="39" t="s">
        <v>45</v>
      </c>
    </row>
    <row r="122" spans="3:11" x14ac:dyDescent="0.2">
      <c r="C122" s="39"/>
      <c r="D122" s="39"/>
      <c r="E122" s="70"/>
      <c r="F122" s="39"/>
      <c r="G122" s="39"/>
      <c r="H122" s="39"/>
      <c r="I122" s="39"/>
    </row>
    <row r="123" spans="3:11" x14ac:dyDescent="0.2">
      <c r="C123" s="39"/>
      <c r="D123" s="39"/>
      <c r="E123" s="70"/>
      <c r="F123" s="39"/>
      <c r="G123" s="39"/>
      <c r="H123" s="39"/>
      <c r="I123" s="39"/>
    </row>
    <row r="124" spans="3:11" x14ac:dyDescent="0.2">
      <c r="C124" s="39"/>
      <c r="D124" s="39"/>
      <c r="E124" s="70"/>
      <c r="F124" s="39"/>
      <c r="G124" s="39"/>
      <c r="H124" s="39"/>
      <c r="I124" s="39"/>
    </row>
    <row r="125" spans="3:11" x14ac:dyDescent="0.2">
      <c r="C125" s="39"/>
      <c r="D125" s="39"/>
      <c r="E125" s="70"/>
      <c r="F125" s="39"/>
      <c r="G125" s="39"/>
      <c r="H125" s="39"/>
      <c r="I125" s="39"/>
    </row>
    <row r="126" spans="3:11" x14ac:dyDescent="0.2">
      <c r="C126" s="39"/>
      <c r="D126" s="39"/>
      <c r="E126" s="70"/>
      <c r="F126" s="39"/>
      <c r="G126" s="39"/>
      <c r="H126" s="39"/>
      <c r="I126" s="39"/>
      <c r="K126" s="47"/>
    </row>
    <row r="127" spans="3:11" x14ac:dyDescent="0.2">
      <c r="C127" s="39"/>
      <c r="D127" s="39"/>
      <c r="E127" s="70"/>
      <c r="F127" s="39"/>
      <c r="G127" s="39"/>
      <c r="H127" s="39"/>
      <c r="I127" s="39"/>
    </row>
    <row r="128" spans="3:11" x14ac:dyDescent="0.2">
      <c r="C128" s="39"/>
      <c r="D128" s="39"/>
      <c r="E128" s="70"/>
      <c r="F128" s="39"/>
      <c r="G128" s="39"/>
      <c r="H128" s="39"/>
      <c r="I128" s="39"/>
    </row>
    <row r="129" spans="3:11" x14ac:dyDescent="0.2">
      <c r="C129" s="39"/>
      <c r="D129" s="39"/>
      <c r="E129" s="70"/>
      <c r="F129" s="39"/>
      <c r="G129" s="39"/>
      <c r="H129" s="39"/>
      <c r="I129" s="39"/>
    </row>
    <row r="130" spans="3:11" x14ac:dyDescent="0.2">
      <c r="C130" s="39"/>
      <c r="D130" s="39"/>
      <c r="E130" s="70"/>
      <c r="F130" s="39"/>
      <c r="G130" s="39"/>
      <c r="H130" s="39"/>
      <c r="I130" s="39"/>
    </row>
    <row r="131" spans="3:11" x14ac:dyDescent="0.2">
      <c r="C131" s="39"/>
      <c r="D131" s="39"/>
      <c r="E131" s="70"/>
      <c r="F131" s="39"/>
      <c r="G131" s="39"/>
      <c r="H131" s="39"/>
      <c r="I131" s="39"/>
    </row>
    <row r="132" spans="3:11" x14ac:dyDescent="0.2">
      <c r="C132" s="39"/>
      <c r="D132" s="39"/>
      <c r="E132" s="70"/>
      <c r="F132" s="39"/>
      <c r="G132" s="39"/>
      <c r="H132" s="39"/>
      <c r="I132" s="39"/>
    </row>
    <row r="133" spans="3:11" x14ac:dyDescent="0.2">
      <c r="C133" s="39"/>
      <c r="D133" s="39"/>
      <c r="E133" s="70"/>
      <c r="F133" s="39"/>
      <c r="G133" s="39"/>
      <c r="H133" s="39"/>
      <c r="I133" s="39"/>
    </row>
    <row r="134" spans="3:11" x14ac:dyDescent="0.2">
      <c r="C134" s="39"/>
      <c r="D134" s="39"/>
      <c r="E134" s="70"/>
      <c r="F134" s="39"/>
      <c r="G134" s="39"/>
      <c r="H134" s="39"/>
      <c r="I134" s="39"/>
    </row>
    <row r="135" spans="3:11" x14ac:dyDescent="0.2">
      <c r="C135" s="39"/>
      <c r="D135" s="39"/>
      <c r="E135" s="70"/>
      <c r="F135" s="39"/>
      <c r="G135" s="39"/>
      <c r="H135" s="39"/>
      <c r="I135" s="39"/>
    </row>
    <row r="136" spans="3:11" x14ac:dyDescent="0.2">
      <c r="C136" s="39"/>
      <c r="D136" s="39"/>
      <c r="E136" s="70"/>
      <c r="F136" s="39"/>
      <c r="G136" s="39"/>
      <c r="H136" s="39"/>
      <c r="I136" s="39"/>
    </row>
    <row r="137" spans="3:11" x14ac:dyDescent="0.2">
      <c r="C137" s="39"/>
      <c r="D137" s="39"/>
      <c r="E137" s="70"/>
      <c r="F137" s="39"/>
      <c r="G137" s="39"/>
      <c r="H137" s="39"/>
      <c r="I137" s="39"/>
    </row>
    <row r="138" spans="3:11" x14ac:dyDescent="0.2">
      <c r="C138" s="39"/>
      <c r="D138" s="39"/>
      <c r="E138" s="70"/>
      <c r="F138" s="39"/>
      <c r="G138" s="39"/>
      <c r="H138" s="39"/>
      <c r="I138" s="39"/>
    </row>
    <row r="139" spans="3:11" x14ac:dyDescent="0.2">
      <c r="C139" s="39"/>
      <c r="D139" s="39"/>
      <c r="E139" s="70"/>
      <c r="F139" s="39"/>
      <c r="G139" s="39"/>
      <c r="H139" s="39"/>
      <c r="I139" s="39"/>
    </row>
    <row r="140" spans="3:11" x14ac:dyDescent="0.2">
      <c r="C140" s="39"/>
      <c r="D140" s="39"/>
      <c r="E140" s="70"/>
      <c r="F140" s="39"/>
      <c r="G140" s="39"/>
      <c r="H140" s="39"/>
      <c r="I140" s="39"/>
    </row>
    <row r="141" spans="3:11" x14ac:dyDescent="0.2">
      <c r="C141" s="39"/>
      <c r="D141" s="39"/>
      <c r="E141" s="70"/>
      <c r="F141" s="39"/>
      <c r="G141" s="39"/>
      <c r="H141" s="39"/>
      <c r="I141" s="39"/>
      <c r="K141" s="49" t="s">
        <v>45</v>
      </c>
    </row>
    <row r="142" spans="3:11" x14ac:dyDescent="0.2">
      <c r="C142" s="39"/>
      <c r="D142" s="39"/>
      <c r="E142" s="70"/>
      <c r="F142" s="39"/>
      <c r="G142" s="39"/>
      <c r="H142" s="39"/>
      <c r="I142" s="39"/>
    </row>
    <row r="143" spans="3:11" x14ac:dyDescent="0.2">
      <c r="C143" s="39"/>
      <c r="D143" s="39"/>
      <c r="E143" s="70"/>
      <c r="F143" s="39"/>
      <c r="G143" s="39"/>
      <c r="H143" s="39"/>
      <c r="I143" s="39"/>
      <c r="K143" s="49" t="s">
        <v>45</v>
      </c>
    </row>
    <row r="144" spans="3:11" x14ac:dyDescent="0.2">
      <c r="C144" s="39"/>
      <c r="D144" s="39"/>
      <c r="E144" s="70"/>
      <c r="F144" s="39"/>
      <c r="G144" s="39"/>
      <c r="H144" s="39"/>
      <c r="I144" s="39"/>
      <c r="K144" s="50" t="s">
        <v>45</v>
      </c>
    </row>
    <row r="145" spans="3:12" x14ac:dyDescent="0.2">
      <c r="C145" s="39"/>
      <c r="D145" s="39"/>
      <c r="E145" s="70"/>
      <c r="F145" s="39"/>
      <c r="G145" s="39"/>
      <c r="H145" s="39"/>
      <c r="I145" s="39"/>
      <c r="K145"/>
      <c r="L145" s="43"/>
    </row>
    <row r="146" spans="3:12" x14ac:dyDescent="0.2">
      <c r="C146" s="39"/>
      <c r="D146" s="39"/>
      <c r="E146" s="70"/>
      <c r="F146" s="39"/>
      <c r="G146" s="39"/>
      <c r="H146" s="39"/>
      <c r="I146" s="39"/>
      <c r="K146"/>
      <c r="L146" s="43"/>
    </row>
    <row r="147" spans="3:12" x14ac:dyDescent="0.2">
      <c r="C147" s="39"/>
      <c r="D147" s="39"/>
      <c r="E147" s="70"/>
      <c r="F147" s="39"/>
      <c r="G147" s="39"/>
      <c r="H147" s="39"/>
      <c r="I147" s="39"/>
      <c r="K147" s="50"/>
      <c r="L147" s="44"/>
    </row>
    <row r="148" spans="3:12" x14ac:dyDescent="0.2">
      <c r="C148" s="39"/>
      <c r="D148" s="39"/>
      <c r="E148" s="70"/>
      <c r="F148" s="39"/>
      <c r="G148" s="39"/>
      <c r="H148" s="39"/>
      <c r="I148" s="39"/>
      <c r="K148"/>
      <c r="L148" s="44"/>
    </row>
    <row r="149" spans="3:12" x14ac:dyDescent="0.2">
      <c r="C149" s="39"/>
      <c r="D149" s="39"/>
      <c r="E149" s="70"/>
      <c r="F149" s="39"/>
      <c r="G149" s="39"/>
      <c r="H149" s="39"/>
      <c r="I149" s="39"/>
      <c r="K149" s="50"/>
      <c r="L149" s="44"/>
    </row>
    <row r="150" spans="3:12" x14ac:dyDescent="0.2">
      <c r="C150" s="39"/>
      <c r="D150" s="39"/>
      <c r="E150" s="70"/>
      <c r="F150" s="39"/>
      <c r="G150" s="39"/>
      <c r="H150" s="39"/>
      <c r="I150" s="39"/>
      <c r="K150"/>
      <c r="L150" s="44"/>
    </row>
    <row r="151" spans="3:12" x14ac:dyDescent="0.2">
      <c r="C151" s="39"/>
      <c r="D151" s="39"/>
      <c r="E151" s="70"/>
      <c r="F151" s="39"/>
      <c r="G151" s="39"/>
      <c r="H151" s="39"/>
      <c r="I151" s="39"/>
      <c r="K151" s="50"/>
      <c r="L151" s="43"/>
    </row>
    <row r="152" spans="3:12" x14ac:dyDescent="0.2">
      <c r="C152" s="39"/>
      <c r="D152" s="39"/>
      <c r="E152" s="70"/>
      <c r="F152" s="39"/>
      <c r="G152" s="39"/>
      <c r="H152" s="39"/>
      <c r="I152" s="39"/>
      <c r="K152"/>
      <c r="L152" s="44"/>
    </row>
    <row r="153" spans="3:12" x14ac:dyDescent="0.2">
      <c r="C153" s="39"/>
      <c r="D153" s="39"/>
      <c r="E153" s="70"/>
      <c r="F153" s="39"/>
      <c r="G153" s="39"/>
      <c r="H153" s="39"/>
      <c r="I153" s="39"/>
      <c r="K153" s="50"/>
      <c r="L153" s="44"/>
    </row>
    <row r="154" spans="3:12" x14ac:dyDescent="0.2">
      <c r="C154" s="39"/>
      <c r="D154" s="39"/>
      <c r="E154" s="70"/>
      <c r="F154" s="39"/>
      <c r="G154" s="39"/>
      <c r="H154" s="39"/>
      <c r="I154" s="39"/>
      <c r="K154"/>
      <c r="L154" s="44"/>
    </row>
    <row r="155" spans="3:12" x14ac:dyDescent="0.2">
      <c r="C155" s="39"/>
      <c r="D155" s="39"/>
      <c r="E155" s="70"/>
      <c r="F155" s="39"/>
      <c r="G155" s="39"/>
      <c r="H155" s="39"/>
      <c r="I155" s="39"/>
      <c r="K155" s="50"/>
      <c r="L155" s="44"/>
    </row>
    <row r="156" spans="3:12" x14ac:dyDescent="0.2">
      <c r="C156" s="39"/>
      <c r="D156" s="39"/>
      <c r="E156" s="70"/>
      <c r="F156" s="39"/>
      <c r="G156" s="39"/>
      <c r="H156" s="39"/>
      <c r="I156" s="39"/>
      <c r="K156" s="50" t="s">
        <v>1</v>
      </c>
      <c r="L156" s="44"/>
    </row>
    <row r="157" spans="3:12" x14ac:dyDescent="0.2">
      <c r="C157" s="39"/>
      <c r="D157" s="39"/>
      <c r="E157" s="70"/>
      <c r="F157" s="39"/>
      <c r="G157" s="39"/>
      <c r="H157" s="39"/>
      <c r="I157" s="39"/>
      <c r="K157" s="50" t="s">
        <v>0</v>
      </c>
      <c r="L157" s="44"/>
    </row>
    <row r="158" spans="3:12" x14ac:dyDescent="0.2">
      <c r="C158" s="39"/>
      <c r="D158" s="39"/>
      <c r="E158" s="70"/>
      <c r="F158" s="39"/>
      <c r="G158" s="39"/>
      <c r="H158" s="39"/>
      <c r="I158" s="39"/>
      <c r="K158"/>
      <c r="L158" s="44"/>
    </row>
    <row r="159" spans="3:12" x14ac:dyDescent="0.2">
      <c r="C159" s="39"/>
      <c r="D159" s="39"/>
      <c r="E159" s="70"/>
      <c r="F159" s="39"/>
      <c r="G159" s="39"/>
      <c r="H159" s="39"/>
      <c r="I159" s="39"/>
      <c r="K159" s="50" t="s">
        <v>0</v>
      </c>
      <c r="L159" s="44"/>
    </row>
    <row r="160" spans="3:12" x14ac:dyDescent="0.2">
      <c r="C160" s="39"/>
      <c r="D160" s="39"/>
      <c r="E160" s="70"/>
      <c r="F160" s="39"/>
      <c r="G160" s="39"/>
      <c r="H160" s="39"/>
      <c r="I160" s="39"/>
      <c r="K160" s="50" t="s">
        <v>45</v>
      </c>
      <c r="L160" s="44"/>
    </row>
    <row r="161" spans="3:12" x14ac:dyDescent="0.2">
      <c r="C161" s="39"/>
      <c r="D161" s="39"/>
      <c r="E161" s="70"/>
      <c r="F161" s="39"/>
      <c r="G161" s="39"/>
      <c r="H161" s="39"/>
      <c r="I161" s="39"/>
      <c r="K161" s="52"/>
      <c r="L161" s="44"/>
    </row>
    <row r="162" spans="3:12" x14ac:dyDescent="0.2">
      <c r="C162" s="39"/>
      <c r="D162" s="39"/>
      <c r="E162" s="70"/>
      <c r="F162" s="39"/>
      <c r="G162" s="39"/>
      <c r="H162" s="39"/>
      <c r="I162" s="39"/>
      <c r="K162" s="50" t="s">
        <v>0</v>
      </c>
      <c r="L162" s="44"/>
    </row>
    <row r="163" spans="3:12" x14ac:dyDescent="0.2">
      <c r="C163" s="39"/>
      <c r="D163" s="39"/>
      <c r="E163" s="70"/>
      <c r="F163" s="39"/>
      <c r="G163" s="39"/>
      <c r="H163" s="39"/>
      <c r="I163" s="39"/>
      <c r="K163" s="50" t="s">
        <v>45</v>
      </c>
      <c r="L163" s="44"/>
    </row>
    <row r="164" spans="3:12" x14ac:dyDescent="0.2">
      <c r="C164" s="39"/>
      <c r="D164" s="39"/>
      <c r="E164" s="70"/>
      <c r="F164" s="39"/>
      <c r="G164" s="39"/>
      <c r="H164" s="39"/>
      <c r="I164" s="39"/>
      <c r="K164" s="50" t="s">
        <v>45</v>
      </c>
      <c r="L164" s="44"/>
    </row>
    <row r="165" spans="3:12" x14ac:dyDescent="0.2">
      <c r="C165" s="39"/>
      <c r="D165" s="39"/>
      <c r="E165" s="70"/>
      <c r="F165" s="39"/>
      <c r="G165" s="39"/>
      <c r="H165" s="39"/>
      <c r="I165" s="39"/>
      <c r="K165" s="50" t="s">
        <v>45</v>
      </c>
      <c r="L165" s="44"/>
    </row>
    <row r="166" spans="3:12" x14ac:dyDescent="0.2">
      <c r="C166" s="39"/>
      <c r="D166" s="39"/>
      <c r="E166" s="70"/>
      <c r="F166" s="39"/>
      <c r="G166" s="39"/>
      <c r="H166" s="39"/>
      <c r="I166" s="39"/>
      <c r="K166" s="50" t="s">
        <v>45</v>
      </c>
      <c r="L166" s="44"/>
    </row>
    <row r="167" spans="3:12" x14ac:dyDescent="0.2">
      <c r="C167" s="39"/>
      <c r="D167" s="39"/>
      <c r="E167" s="70"/>
      <c r="F167" s="39"/>
      <c r="G167" s="39"/>
      <c r="H167" s="39"/>
      <c r="I167" s="39"/>
      <c r="K167" s="51"/>
      <c r="L167" s="44"/>
    </row>
    <row r="168" spans="3:12" x14ac:dyDescent="0.2">
      <c r="C168" s="39"/>
      <c r="D168" s="39"/>
      <c r="E168" s="70"/>
      <c r="F168" s="39"/>
      <c r="G168" s="39"/>
      <c r="H168" s="39"/>
      <c r="I168" s="39"/>
      <c r="K168" s="50" t="s">
        <v>45</v>
      </c>
      <c r="L168" s="44"/>
    </row>
    <row r="169" spans="3:12" x14ac:dyDescent="0.2">
      <c r="C169" s="39"/>
      <c r="D169" s="39"/>
      <c r="E169" s="70"/>
      <c r="F169" s="39"/>
      <c r="G169" s="39"/>
      <c r="H169" s="39"/>
      <c r="I169" s="39"/>
      <c r="K169" s="50" t="s">
        <v>45</v>
      </c>
      <c r="L169" s="44"/>
    </row>
    <row r="170" spans="3:12" x14ac:dyDescent="0.2">
      <c r="C170" s="39"/>
      <c r="D170" s="39"/>
      <c r="E170" s="70"/>
      <c r="F170" s="39"/>
      <c r="G170" s="39"/>
      <c r="H170" s="39"/>
      <c r="I170" s="39"/>
      <c r="K170" s="50" t="s">
        <v>0</v>
      </c>
      <c r="L170" s="44"/>
    </row>
    <row r="171" spans="3:12" x14ac:dyDescent="0.2">
      <c r="C171" s="39"/>
      <c r="D171" s="39"/>
      <c r="E171" s="70"/>
      <c r="F171" s="39"/>
      <c r="G171" s="39"/>
      <c r="H171" s="39"/>
      <c r="I171" s="39"/>
      <c r="K171" s="50" t="s">
        <v>45</v>
      </c>
      <c r="L171" s="43"/>
    </row>
    <row r="172" spans="3:12" x14ac:dyDescent="0.2">
      <c r="C172" s="39"/>
      <c r="D172" s="39"/>
      <c r="E172" s="70"/>
      <c r="F172" s="39"/>
      <c r="G172" s="39"/>
      <c r="H172" s="39"/>
      <c r="I172" s="39"/>
      <c r="K172" s="51"/>
      <c r="L172" s="44"/>
    </row>
    <row r="173" spans="3:12" x14ac:dyDescent="0.2">
      <c r="C173" s="39"/>
      <c r="D173" s="39"/>
      <c r="E173" s="70"/>
      <c r="F173" s="39"/>
      <c r="G173" s="39"/>
      <c r="H173" s="39"/>
      <c r="I173" s="39"/>
      <c r="K173" s="50" t="s">
        <v>45</v>
      </c>
      <c r="L173" s="44"/>
    </row>
    <row r="174" spans="3:12" x14ac:dyDescent="0.2">
      <c r="C174" s="39"/>
      <c r="D174" s="39"/>
      <c r="E174" s="70"/>
      <c r="F174" s="39"/>
      <c r="G174" s="39"/>
      <c r="H174" s="39"/>
      <c r="I174" s="39"/>
      <c r="K174" s="50" t="s">
        <v>45</v>
      </c>
      <c r="L174" s="44"/>
    </row>
    <row r="175" spans="3:12" x14ac:dyDescent="0.2">
      <c r="C175" s="39"/>
      <c r="D175" s="39"/>
      <c r="E175" s="70"/>
      <c r="F175" s="39"/>
      <c r="G175" s="39"/>
      <c r="H175" s="39"/>
      <c r="I175" s="39"/>
      <c r="K175" s="50" t="s">
        <v>45</v>
      </c>
      <c r="L175" s="44"/>
    </row>
    <row r="176" spans="3:12" x14ac:dyDescent="0.2">
      <c r="C176" s="39"/>
      <c r="D176" s="39"/>
      <c r="E176" s="70"/>
      <c r="F176" s="39"/>
      <c r="G176" s="39"/>
      <c r="H176" s="39"/>
      <c r="I176" s="39"/>
      <c r="K176" s="50" t="s">
        <v>45</v>
      </c>
      <c r="L176" s="44"/>
    </row>
    <row r="177" spans="3:12" x14ac:dyDescent="0.2">
      <c r="C177" s="39"/>
      <c r="D177" s="39"/>
      <c r="E177" s="70"/>
      <c r="F177" s="39"/>
      <c r="G177" s="39"/>
      <c r="H177" s="39"/>
      <c r="I177" s="39"/>
      <c r="K177" s="50" t="s">
        <v>45</v>
      </c>
      <c r="L177" s="43"/>
    </row>
    <row r="178" spans="3:12" x14ac:dyDescent="0.2">
      <c r="C178" s="39"/>
      <c r="D178" s="39"/>
      <c r="E178" s="70"/>
      <c r="F178" s="39"/>
      <c r="G178" s="39"/>
      <c r="H178" s="39"/>
      <c r="I178" s="39"/>
      <c r="K178" s="50" t="s">
        <v>45</v>
      </c>
      <c r="L178" s="44"/>
    </row>
    <row r="179" spans="3:12" x14ac:dyDescent="0.2">
      <c r="C179" s="39"/>
      <c r="D179" s="39"/>
      <c r="E179" s="70"/>
      <c r="F179" s="39"/>
      <c r="G179" s="39"/>
      <c r="H179" s="39"/>
      <c r="I179" s="39"/>
      <c r="K179" s="50" t="s">
        <v>0</v>
      </c>
      <c r="L179" s="44"/>
    </row>
    <row r="180" spans="3:12" x14ac:dyDescent="0.2">
      <c r="C180" s="39"/>
      <c r="D180" s="39"/>
      <c r="E180" s="70"/>
      <c r="F180" s="39"/>
      <c r="G180" s="39"/>
      <c r="H180" s="39"/>
      <c r="I180" s="39"/>
      <c r="K180" s="50" t="s">
        <v>45</v>
      </c>
      <c r="L180" s="44"/>
    </row>
    <row r="181" spans="3:12" x14ac:dyDescent="0.2">
      <c r="C181" s="39"/>
      <c r="D181" s="39"/>
      <c r="E181" s="70"/>
      <c r="F181" s="39"/>
      <c r="G181" s="39"/>
      <c r="H181" s="39"/>
      <c r="I181" s="39"/>
      <c r="K181" s="50" t="s">
        <v>0</v>
      </c>
      <c r="L181" s="44"/>
    </row>
    <row r="182" spans="3:12" x14ac:dyDescent="0.2">
      <c r="C182" s="39"/>
      <c r="D182" s="39"/>
      <c r="E182" s="70"/>
      <c r="F182" s="39"/>
      <c r="G182" s="39"/>
      <c r="H182" s="39"/>
      <c r="I182" s="39"/>
      <c r="K182" s="50" t="s">
        <v>45</v>
      </c>
      <c r="L182" s="44"/>
    </row>
    <row r="183" spans="3:12" x14ac:dyDescent="0.2">
      <c r="C183" s="39"/>
      <c r="D183" s="39"/>
      <c r="E183" s="70"/>
      <c r="F183" s="39"/>
      <c r="G183" s="39"/>
      <c r="H183" s="39"/>
      <c r="I183" s="39"/>
      <c r="K183" s="50" t="s">
        <v>45</v>
      </c>
      <c r="L183" s="43"/>
    </row>
    <row r="184" spans="3:12" x14ac:dyDescent="0.2">
      <c r="C184" s="39"/>
      <c r="D184" s="39"/>
      <c r="E184" s="70"/>
      <c r="F184" s="39"/>
      <c r="G184" s="39"/>
      <c r="H184" s="39"/>
      <c r="I184" s="39"/>
      <c r="K184"/>
      <c r="L184" s="44"/>
    </row>
    <row r="185" spans="3:12" x14ac:dyDescent="0.2">
      <c r="C185" s="39"/>
      <c r="D185" s="39"/>
      <c r="E185" s="70"/>
      <c r="F185" s="39"/>
      <c r="G185" s="39"/>
      <c r="H185" s="39"/>
      <c r="I185" s="39"/>
      <c r="K185" s="53"/>
      <c r="L185" s="44"/>
    </row>
    <row r="186" spans="3:12" x14ac:dyDescent="0.2">
      <c r="C186" s="39"/>
      <c r="D186" s="39"/>
      <c r="E186" s="70"/>
      <c r="F186" s="39"/>
      <c r="G186" s="39"/>
      <c r="H186" s="39"/>
      <c r="I186" s="39"/>
      <c r="K186" s="50" t="s">
        <v>45</v>
      </c>
      <c r="L186" s="43"/>
    </row>
    <row r="187" spans="3:12" x14ac:dyDescent="0.2">
      <c r="C187" s="39"/>
      <c r="D187" s="39"/>
      <c r="E187" s="70"/>
      <c r="F187" s="39"/>
      <c r="G187" s="39"/>
      <c r="H187" s="39"/>
      <c r="I187" s="39"/>
      <c r="K187" s="50" t="s">
        <v>0</v>
      </c>
      <c r="L187" s="44"/>
    </row>
    <row r="188" spans="3:12" x14ac:dyDescent="0.2">
      <c r="C188" s="39"/>
      <c r="D188" s="39"/>
      <c r="E188" s="70"/>
      <c r="F188" s="39"/>
      <c r="G188" s="39"/>
      <c r="H188" s="39"/>
      <c r="I188" s="39"/>
      <c r="K188" s="50" t="s">
        <v>45</v>
      </c>
      <c r="L188" s="43"/>
    </row>
    <row r="189" spans="3:12" x14ac:dyDescent="0.2">
      <c r="C189" s="39"/>
      <c r="D189" s="39"/>
      <c r="E189" s="70"/>
      <c r="F189" s="39"/>
      <c r="G189" s="39"/>
      <c r="H189" s="39"/>
      <c r="I189" s="39"/>
      <c r="K189" s="50" t="s">
        <v>45</v>
      </c>
      <c r="L189" s="44"/>
    </row>
    <row r="190" spans="3:12" x14ac:dyDescent="0.2">
      <c r="C190" s="39"/>
      <c r="D190" s="39"/>
      <c r="E190" s="70"/>
      <c r="F190" s="39"/>
      <c r="G190" s="39"/>
      <c r="H190" s="39"/>
      <c r="I190" s="39"/>
      <c r="K190" s="50" t="s">
        <v>45</v>
      </c>
      <c r="L190" s="43"/>
    </row>
    <row r="191" spans="3:12" x14ac:dyDescent="0.2">
      <c r="C191" s="39"/>
      <c r="D191" s="39"/>
      <c r="E191" s="70"/>
      <c r="F191" s="39"/>
      <c r="G191" s="39"/>
      <c r="H191" s="39"/>
      <c r="I191" s="39"/>
      <c r="K191" s="50" t="s">
        <v>45</v>
      </c>
      <c r="L191" s="44"/>
    </row>
    <row r="192" spans="3:12" x14ac:dyDescent="0.2">
      <c r="C192" s="39"/>
      <c r="D192" s="39"/>
      <c r="E192" s="70"/>
      <c r="F192" s="39"/>
      <c r="G192" s="39"/>
      <c r="H192" s="39"/>
      <c r="I192" s="39"/>
      <c r="K192" s="50" t="s">
        <v>45</v>
      </c>
      <c r="L192" s="44"/>
    </row>
    <row r="193" spans="3:12" x14ac:dyDescent="0.2">
      <c r="C193" s="39"/>
      <c r="D193" s="39"/>
      <c r="E193" s="70"/>
      <c r="F193" s="39"/>
      <c r="G193" s="39"/>
      <c r="H193" s="39"/>
      <c r="I193" s="39"/>
      <c r="K193" s="50" t="s">
        <v>45</v>
      </c>
      <c r="L193" s="43"/>
    </row>
    <row r="194" spans="3:12" x14ac:dyDescent="0.2">
      <c r="C194" s="39"/>
      <c r="D194" s="39"/>
      <c r="E194" s="70"/>
      <c r="F194" s="39"/>
      <c r="G194" s="39"/>
      <c r="H194" s="39"/>
      <c r="I194" s="39"/>
      <c r="K194"/>
      <c r="L194" s="44"/>
    </row>
    <row r="195" spans="3:12" x14ac:dyDescent="0.2">
      <c r="C195" s="39"/>
      <c r="D195" s="39"/>
      <c r="E195" s="70"/>
      <c r="F195" s="39"/>
      <c r="G195" s="39"/>
      <c r="H195" s="39"/>
      <c r="I195" s="39"/>
      <c r="K195"/>
      <c r="L195" s="43"/>
    </row>
    <row r="196" spans="3:12" x14ac:dyDescent="0.2">
      <c r="C196" s="39"/>
      <c r="D196" s="39"/>
      <c r="E196" s="70"/>
      <c r="F196" s="39"/>
      <c r="G196" s="39"/>
      <c r="H196" s="39"/>
      <c r="I196" s="39"/>
      <c r="K196"/>
      <c r="L196" s="44"/>
    </row>
    <row r="197" spans="3:12" x14ac:dyDescent="0.2">
      <c r="C197" s="39"/>
      <c r="D197" s="39"/>
      <c r="E197" s="70"/>
      <c r="F197" s="39"/>
      <c r="G197" s="39"/>
      <c r="H197" s="39"/>
      <c r="I197" s="39"/>
      <c r="K197"/>
      <c r="L197" s="43"/>
    </row>
    <row r="198" spans="3:12" x14ac:dyDescent="0.2">
      <c r="C198" s="39"/>
      <c r="D198" s="39"/>
      <c r="E198" s="70"/>
      <c r="F198" s="39"/>
      <c r="G198" s="39"/>
      <c r="H198" s="39"/>
      <c r="I198" s="39"/>
      <c r="K198"/>
      <c r="L198" s="44"/>
    </row>
    <row r="199" spans="3:12" x14ac:dyDescent="0.2">
      <c r="C199" s="39"/>
      <c r="D199" s="39"/>
      <c r="E199" s="70"/>
      <c r="F199" s="39"/>
      <c r="G199" s="39"/>
      <c r="H199" s="39"/>
      <c r="I199" s="39"/>
      <c r="K199"/>
      <c r="L199" s="44"/>
    </row>
    <row r="200" spans="3:12" x14ac:dyDescent="0.2">
      <c r="C200" s="39"/>
      <c r="D200" s="39"/>
      <c r="E200" s="70"/>
      <c r="F200" s="39"/>
      <c r="G200" s="39"/>
      <c r="H200" s="39"/>
      <c r="I200" s="39"/>
      <c r="K200"/>
      <c r="L200" s="43"/>
    </row>
    <row r="201" spans="3:12" x14ac:dyDescent="0.2">
      <c r="C201" s="39"/>
      <c r="D201" s="39"/>
      <c r="E201" s="70"/>
      <c r="F201" s="39"/>
      <c r="G201" s="39"/>
      <c r="H201" s="39"/>
      <c r="I201" s="39"/>
      <c r="K201"/>
      <c r="L201" s="44"/>
    </row>
    <row r="202" spans="3:12" x14ac:dyDescent="0.2">
      <c r="C202" s="39"/>
      <c r="D202" s="39"/>
      <c r="E202" s="70"/>
      <c r="F202" s="39"/>
      <c r="G202" s="39"/>
      <c r="H202" s="39"/>
      <c r="I202" s="39"/>
      <c r="K202"/>
      <c r="L202" s="44"/>
    </row>
    <row r="203" spans="3:12" x14ac:dyDescent="0.2">
      <c r="C203" s="39"/>
      <c r="D203" s="39"/>
      <c r="E203" s="70"/>
      <c r="F203" s="39"/>
      <c r="G203" s="39"/>
      <c r="H203" s="39"/>
      <c r="I203" s="39"/>
      <c r="K203"/>
      <c r="L203" s="43"/>
    </row>
    <row r="204" spans="3:12" x14ac:dyDescent="0.2">
      <c r="C204" s="39"/>
      <c r="D204" s="39"/>
      <c r="E204" s="70"/>
      <c r="F204" s="39"/>
      <c r="G204" s="39"/>
      <c r="H204" s="39"/>
      <c r="I204" s="39"/>
      <c r="K204"/>
      <c r="L204" s="44"/>
    </row>
    <row r="205" spans="3:12" x14ac:dyDescent="0.2">
      <c r="C205" s="39"/>
      <c r="D205" s="39"/>
      <c r="E205" s="70"/>
      <c r="F205" s="39"/>
      <c r="G205" s="39"/>
      <c r="H205" s="39"/>
      <c r="I205" s="39"/>
      <c r="K205"/>
      <c r="L205" s="44"/>
    </row>
    <row r="206" spans="3:12" x14ac:dyDescent="0.2">
      <c r="C206" s="39"/>
      <c r="D206" s="39"/>
      <c r="E206" s="70"/>
      <c r="F206" s="39"/>
      <c r="G206" s="39"/>
      <c r="H206" s="39"/>
      <c r="I206" s="39"/>
      <c r="K206"/>
      <c r="L206" s="44"/>
    </row>
    <row r="207" spans="3:12" x14ac:dyDescent="0.2">
      <c r="C207" s="39"/>
      <c r="D207" s="39"/>
      <c r="E207" s="70"/>
      <c r="F207" s="39"/>
      <c r="G207" s="39"/>
      <c r="H207" s="39"/>
      <c r="I207" s="39"/>
      <c r="K207"/>
      <c r="L207" s="43"/>
    </row>
    <row r="208" spans="3:12" x14ac:dyDescent="0.2">
      <c r="C208" s="39"/>
      <c r="D208" s="39"/>
      <c r="E208" s="70"/>
      <c r="F208" s="39"/>
      <c r="G208" s="39"/>
      <c r="H208" s="39"/>
      <c r="I208" s="39"/>
      <c r="K208"/>
      <c r="L208" s="44"/>
    </row>
    <row r="209" spans="3:12" x14ac:dyDescent="0.2">
      <c r="C209" s="39"/>
      <c r="D209" s="39"/>
      <c r="E209" s="70"/>
      <c r="F209" s="39"/>
      <c r="G209" s="39"/>
      <c r="H209" s="39"/>
      <c r="I209" s="39"/>
      <c r="K209"/>
      <c r="L209" s="43"/>
    </row>
    <row r="210" spans="3:12" x14ac:dyDescent="0.2">
      <c r="C210" s="39"/>
      <c r="D210" s="39"/>
      <c r="E210" s="70"/>
      <c r="F210" s="39"/>
      <c r="G210" s="39"/>
      <c r="H210" s="39"/>
      <c r="I210" s="39"/>
      <c r="K210"/>
      <c r="L210" s="44"/>
    </row>
    <row r="211" spans="3:12" x14ac:dyDescent="0.2">
      <c r="C211" s="39"/>
      <c r="D211" s="39"/>
      <c r="E211" s="70"/>
      <c r="F211" s="39"/>
      <c r="G211" s="39"/>
      <c r="H211" s="39"/>
      <c r="I211" s="39"/>
      <c r="K211"/>
      <c r="L211" s="44"/>
    </row>
    <row r="212" spans="3:12" x14ac:dyDescent="0.2">
      <c r="C212" s="39"/>
      <c r="D212" s="39"/>
      <c r="E212" s="70"/>
      <c r="F212" s="39"/>
      <c r="G212" s="39"/>
      <c r="H212" s="39"/>
      <c r="I212" s="39"/>
      <c r="K212"/>
      <c r="L212" s="44"/>
    </row>
    <row r="213" spans="3:12" x14ac:dyDescent="0.2">
      <c r="C213" s="39"/>
      <c r="D213" s="39"/>
      <c r="E213" s="70"/>
      <c r="F213" s="39"/>
      <c r="G213" s="39"/>
      <c r="H213" s="39"/>
      <c r="I213" s="39"/>
      <c r="K213"/>
      <c r="L213" s="44"/>
    </row>
    <row r="214" spans="3:12" x14ac:dyDescent="0.2">
      <c r="C214" s="39"/>
      <c r="D214" s="39"/>
      <c r="E214" s="70"/>
      <c r="F214" s="39"/>
      <c r="G214" s="39"/>
      <c r="H214" s="39"/>
      <c r="I214" s="39"/>
      <c r="K214"/>
      <c r="L214" s="43"/>
    </row>
    <row r="215" spans="3:12" x14ac:dyDescent="0.2">
      <c r="C215" s="39"/>
      <c r="D215" s="39"/>
      <c r="E215" s="70"/>
      <c r="F215" s="39"/>
      <c r="G215" s="39"/>
      <c r="H215" s="39"/>
      <c r="I215" s="39"/>
      <c r="K215"/>
      <c r="L215" s="44"/>
    </row>
    <row r="216" spans="3:12" x14ac:dyDescent="0.2">
      <c r="C216" s="39"/>
      <c r="D216" s="39"/>
      <c r="E216" s="70"/>
      <c r="F216" s="39"/>
      <c r="G216" s="39"/>
      <c r="H216" s="39"/>
      <c r="I216" s="39"/>
      <c r="K216"/>
      <c r="L216" s="44"/>
    </row>
    <row r="217" spans="3:12" x14ac:dyDescent="0.2">
      <c r="C217" s="39"/>
      <c r="D217" s="39"/>
      <c r="E217" s="70"/>
      <c r="F217" s="39"/>
      <c r="G217" s="39"/>
      <c r="H217" s="39"/>
      <c r="I217" s="39"/>
      <c r="K217"/>
      <c r="L217" s="44"/>
    </row>
    <row r="218" spans="3:12" x14ac:dyDescent="0.2">
      <c r="C218" s="39"/>
      <c r="D218" s="39"/>
      <c r="E218" s="70"/>
      <c r="F218" s="39"/>
      <c r="G218" s="39"/>
      <c r="H218" s="39"/>
      <c r="I218" s="39"/>
      <c r="K218"/>
      <c r="L218" s="44"/>
    </row>
    <row r="219" spans="3:12" x14ac:dyDescent="0.2">
      <c r="C219" s="39"/>
      <c r="D219" s="39"/>
      <c r="E219" s="70"/>
      <c r="F219" s="39"/>
      <c r="G219" s="39"/>
      <c r="H219" s="39"/>
      <c r="I219" s="39"/>
      <c r="K219"/>
      <c r="L219" s="44"/>
    </row>
    <row r="220" spans="3:12" x14ac:dyDescent="0.2">
      <c r="C220" s="39"/>
      <c r="D220" s="39"/>
      <c r="E220" s="70"/>
      <c r="F220" s="39"/>
      <c r="G220" s="39"/>
      <c r="H220" s="39"/>
      <c r="I220" s="39"/>
      <c r="K220"/>
      <c r="L220" s="44"/>
    </row>
    <row r="221" spans="3:12" x14ac:dyDescent="0.2">
      <c r="C221" s="39"/>
      <c r="D221" s="39"/>
      <c r="E221" s="70"/>
      <c r="F221" s="39"/>
      <c r="G221" s="39"/>
      <c r="H221" s="39"/>
      <c r="I221" s="39"/>
      <c r="K221"/>
      <c r="L221" s="44"/>
    </row>
    <row r="222" spans="3:12" x14ac:dyDescent="0.2">
      <c r="C222" s="39"/>
      <c r="D222" s="39"/>
      <c r="E222" s="70"/>
      <c r="F222" s="39"/>
      <c r="G222" s="39"/>
      <c r="H222" s="39"/>
      <c r="I222" s="39"/>
      <c r="K222"/>
      <c r="L222" s="43"/>
    </row>
    <row r="223" spans="3:12" x14ac:dyDescent="0.2">
      <c r="C223" s="39"/>
      <c r="D223" s="39"/>
      <c r="E223" s="70"/>
      <c r="F223" s="39"/>
      <c r="G223" s="39"/>
      <c r="H223" s="39"/>
      <c r="I223" s="39"/>
      <c r="K223"/>
      <c r="L223" s="44"/>
    </row>
    <row r="224" spans="3:12" x14ac:dyDescent="0.2">
      <c r="C224" s="39"/>
      <c r="D224" s="39"/>
      <c r="E224" s="70"/>
      <c r="F224" s="39"/>
      <c r="G224" s="39"/>
      <c r="H224" s="39"/>
      <c r="I224" s="39"/>
      <c r="K224"/>
      <c r="L224" s="43"/>
    </row>
    <row r="225" spans="3:12" x14ac:dyDescent="0.2">
      <c r="C225" s="39"/>
      <c r="D225" s="39"/>
      <c r="E225" s="70"/>
      <c r="F225" s="39"/>
      <c r="G225" s="39"/>
      <c r="H225" s="39"/>
      <c r="I225" s="39"/>
      <c r="K225"/>
      <c r="L225" s="44"/>
    </row>
    <row r="226" spans="3:12" x14ac:dyDescent="0.2">
      <c r="C226" s="39"/>
      <c r="D226" s="39"/>
      <c r="E226" s="70"/>
      <c r="F226" s="39"/>
      <c r="G226" s="39"/>
      <c r="H226" s="39"/>
      <c r="I226" s="39"/>
      <c r="K226"/>
      <c r="L226" s="43"/>
    </row>
    <row r="227" spans="3:12" x14ac:dyDescent="0.2">
      <c r="C227" s="39"/>
      <c r="D227" s="39"/>
      <c r="E227" s="70"/>
      <c r="F227" s="39"/>
      <c r="G227" s="39"/>
      <c r="H227" s="39"/>
      <c r="I227" s="39"/>
      <c r="K227"/>
      <c r="L227" s="44"/>
    </row>
  </sheetData>
  <sheetProtection algorithmName="SHA-512" hashValue="gGlgmeS+xVzTsawM1+r66adgdzcHKfYOPs8qS62kECSckrIluuBwF/eA4fV1B8E2GI+IjP1K2ntDFMMnlFxpRw==" saltValue="1mvOxtUfMTfBdMrTttrE+Q==" spinCount="100000" sheet="1" objects="1" scenarios="1"/>
  <customSheetViews>
    <customSheetView guid="{7061DD06-223F-4D51-BB5E-F84E6E22B0B7}" scale="95" showGridLines="0" fitToPage="1" showRuler="0">
      <selection activeCell="A9" sqref="A9:B10"/>
      <rowBreaks count="8" manualBreakCount="8">
        <brk id="48" max="8" man="1"/>
        <brk id="64" max="8" man="1"/>
        <brk id="76" max="8" man="1"/>
        <brk id="108" max="8" man="1"/>
        <brk id="122" max="8" man="1"/>
        <brk id="150" max="8" man="1"/>
        <brk id="186" max="8" man="1"/>
        <brk id="216" max="8" man="1"/>
      </rowBreaks>
      <pageMargins left="0.73" right="0.46" top="0.5" bottom="0.53" header="0.5" footer="0.32"/>
      <pageSetup scale="76" fitToHeight="10" orientation="landscape" r:id="rId1"/>
      <headerFooter alignWithMargins="0">
        <oddFooter>&amp;C&amp;8Page &amp;P of &amp;N&amp;R&amp;8Rev. 06/06</oddFooter>
      </headerFooter>
    </customSheetView>
  </customSheetViews>
  <mergeCells count="179">
    <mergeCell ref="E44:E45"/>
    <mergeCell ref="E46:E47"/>
    <mergeCell ref="E48:E49"/>
    <mergeCell ref="E50:E51"/>
    <mergeCell ref="E52:E53"/>
    <mergeCell ref="E54:E55"/>
    <mergeCell ref="E56:E57"/>
    <mergeCell ref="E58:E59"/>
    <mergeCell ref="E60:E61"/>
    <mergeCell ref="E38:E39"/>
    <mergeCell ref="E40:E41"/>
    <mergeCell ref="E42:E43"/>
    <mergeCell ref="A1:I1"/>
    <mergeCell ref="A2:G2"/>
    <mergeCell ref="H2:I2"/>
    <mergeCell ref="F42:F43"/>
    <mergeCell ref="G42:G43"/>
    <mergeCell ref="H42:H43"/>
    <mergeCell ref="I42:I43"/>
    <mergeCell ref="F36:F37"/>
    <mergeCell ref="G36:G37"/>
    <mergeCell ref="H36:H37"/>
    <mergeCell ref="I36:I37"/>
    <mergeCell ref="F30:F31"/>
    <mergeCell ref="G30:G31"/>
    <mergeCell ref="H30:H31"/>
    <mergeCell ref="I30:I31"/>
    <mergeCell ref="F32:F33"/>
    <mergeCell ref="F26:F27"/>
    <mergeCell ref="C5:C6"/>
    <mergeCell ref="H5:H6"/>
    <mergeCell ref="G5:G6"/>
    <mergeCell ref="I5:I6"/>
    <mergeCell ref="F60:F61"/>
    <mergeCell ref="G60:G61"/>
    <mergeCell ref="H60:H61"/>
    <mergeCell ref="I60:I61"/>
    <mergeCell ref="F58:F59"/>
    <mergeCell ref="G58:G59"/>
    <mergeCell ref="H58:H59"/>
    <mergeCell ref="I58:I59"/>
    <mergeCell ref="F54:F55"/>
    <mergeCell ref="G54:G55"/>
    <mergeCell ref="H54:H55"/>
    <mergeCell ref="I54:I55"/>
    <mergeCell ref="F56:F57"/>
    <mergeCell ref="G56:G57"/>
    <mergeCell ref="H56:H57"/>
    <mergeCell ref="I56:I57"/>
    <mergeCell ref="F50:F51"/>
    <mergeCell ref="G50:G51"/>
    <mergeCell ref="H50:H51"/>
    <mergeCell ref="I50:I51"/>
    <mergeCell ref="F52:F53"/>
    <mergeCell ref="G52:G53"/>
    <mergeCell ref="H52:H53"/>
    <mergeCell ref="I52:I53"/>
    <mergeCell ref="F46:F47"/>
    <mergeCell ref="G46:G47"/>
    <mergeCell ref="H46:H47"/>
    <mergeCell ref="I46:I47"/>
    <mergeCell ref="F48:F49"/>
    <mergeCell ref="G48:G49"/>
    <mergeCell ref="H48:H49"/>
    <mergeCell ref="I48:I49"/>
    <mergeCell ref="F44:F45"/>
    <mergeCell ref="G44:G45"/>
    <mergeCell ref="H44:H45"/>
    <mergeCell ref="I44:I45"/>
    <mergeCell ref="F38:F39"/>
    <mergeCell ref="G38:G39"/>
    <mergeCell ref="H38:H39"/>
    <mergeCell ref="I38:I39"/>
    <mergeCell ref="F40:F41"/>
    <mergeCell ref="G40:G41"/>
    <mergeCell ref="H40:H41"/>
    <mergeCell ref="I40:I41"/>
    <mergeCell ref="E5:E6"/>
    <mergeCell ref="E26:E27"/>
    <mergeCell ref="H3:I3"/>
    <mergeCell ref="H4:I4"/>
    <mergeCell ref="F5:F6"/>
    <mergeCell ref="D28:D29"/>
    <mergeCell ref="H26:H27"/>
    <mergeCell ref="I26:I27"/>
    <mergeCell ref="F28:F29"/>
    <mergeCell ref="G28:G29"/>
    <mergeCell ref="H28:H29"/>
    <mergeCell ref="I28:I29"/>
    <mergeCell ref="B3:F3"/>
    <mergeCell ref="D5:D6"/>
    <mergeCell ref="C28:C29"/>
    <mergeCell ref="B5:B6"/>
    <mergeCell ref="E28:E29"/>
    <mergeCell ref="G32:G33"/>
    <mergeCell ref="H32:H33"/>
    <mergeCell ref="I32:I33"/>
    <mergeCell ref="G26:G27"/>
    <mergeCell ref="B26:B27"/>
    <mergeCell ref="B34:B35"/>
    <mergeCell ref="B36:B37"/>
    <mergeCell ref="C30:C31"/>
    <mergeCell ref="D30:D31"/>
    <mergeCell ref="C32:C33"/>
    <mergeCell ref="D32:D33"/>
    <mergeCell ref="B32:B33"/>
    <mergeCell ref="C34:C35"/>
    <mergeCell ref="E30:E31"/>
    <mergeCell ref="E32:E33"/>
    <mergeCell ref="E34:E35"/>
    <mergeCell ref="E36:E37"/>
    <mergeCell ref="F34:F35"/>
    <mergeCell ref="G34:G35"/>
    <mergeCell ref="H34:H35"/>
    <mergeCell ref="I34:I35"/>
    <mergeCell ref="D34:D35"/>
    <mergeCell ref="A26:A27"/>
    <mergeCell ref="B28:B29"/>
    <mergeCell ref="B30:B31"/>
    <mergeCell ref="C26:C27"/>
    <mergeCell ref="D26:D27"/>
    <mergeCell ref="B60:B61"/>
    <mergeCell ref="A46:A47"/>
    <mergeCell ref="A48:A49"/>
    <mergeCell ref="A50:A51"/>
    <mergeCell ref="C36:C37"/>
    <mergeCell ref="D36:D37"/>
    <mergeCell ref="C38:C39"/>
    <mergeCell ref="D38:D39"/>
    <mergeCell ref="D54:D55"/>
    <mergeCell ref="C58:C59"/>
    <mergeCell ref="C40:C41"/>
    <mergeCell ref="D40:D41"/>
    <mergeCell ref="C50:C51"/>
    <mergeCell ref="D50:D51"/>
    <mergeCell ref="C42:C43"/>
    <mergeCell ref="D42:D43"/>
    <mergeCell ref="C44:C45"/>
    <mergeCell ref="D44:D45"/>
    <mergeCell ref="B38:B39"/>
    <mergeCell ref="D58:D59"/>
    <mergeCell ref="D52:D53"/>
    <mergeCell ref="C54:C55"/>
    <mergeCell ref="B40:B41"/>
    <mergeCell ref="B42:B43"/>
    <mergeCell ref="C56:C57"/>
    <mergeCell ref="D56:D57"/>
    <mergeCell ref="B50:B51"/>
    <mergeCell ref="B52:B53"/>
    <mergeCell ref="B46:B47"/>
    <mergeCell ref="B48:B49"/>
    <mergeCell ref="C48:C49"/>
    <mergeCell ref="D48:D49"/>
    <mergeCell ref="C46:C47"/>
    <mergeCell ref="D46:D47"/>
    <mergeCell ref="A60:A61"/>
    <mergeCell ref="A52:A53"/>
    <mergeCell ref="A54:A55"/>
    <mergeCell ref="A56:A57"/>
    <mergeCell ref="A58:A59"/>
    <mergeCell ref="A44:A45"/>
    <mergeCell ref="A4:B4"/>
    <mergeCell ref="C4:F4"/>
    <mergeCell ref="A5:A6"/>
    <mergeCell ref="B44:B45"/>
    <mergeCell ref="B54:B55"/>
    <mergeCell ref="B56:B57"/>
    <mergeCell ref="B58:B59"/>
    <mergeCell ref="A36:A37"/>
    <mergeCell ref="A38:A39"/>
    <mergeCell ref="A40:A41"/>
    <mergeCell ref="A42:A43"/>
    <mergeCell ref="A28:A29"/>
    <mergeCell ref="A30:A31"/>
    <mergeCell ref="A32:A33"/>
    <mergeCell ref="A34:A35"/>
    <mergeCell ref="C60:C61"/>
    <mergeCell ref="D60:D61"/>
    <mergeCell ref="C52:C53"/>
  </mergeCells>
  <phoneticPr fontId="2" type="noConversion"/>
  <printOptions horizontalCentered="1"/>
  <pageMargins left="0.73" right="0.46" top="0.5" bottom="0.53" header="0.5" footer="0.32"/>
  <pageSetup scale="77" fitToHeight="0" orientation="landscape" r:id="rId2"/>
  <headerFooter scaleWithDoc="0"/>
  <rowBreaks count="7" manualBreakCount="7">
    <brk id="31" max="8" man="1"/>
    <brk id="43" max="8" man="1"/>
    <brk id="75" max="8" man="1"/>
    <brk id="89" max="8" man="1"/>
    <brk id="117" max="8" man="1"/>
    <brk id="153" max="8" man="1"/>
    <brk id="183" max="8" man="1"/>
  </rowBreaks>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9FF99"/>
    <pageSetUpPr fitToPage="1"/>
  </sheetPr>
  <dimension ref="A1:D77"/>
  <sheetViews>
    <sheetView topLeftCell="A61" zoomScaleNormal="100" workbookViewId="0">
      <selection activeCell="C62" sqref="C62"/>
    </sheetView>
  </sheetViews>
  <sheetFormatPr defaultColWidth="9.140625" defaultRowHeight="12.75" x14ac:dyDescent="0.2"/>
  <cols>
    <col min="1" max="1" width="16.5703125" style="248" customWidth="1"/>
    <col min="2" max="2" width="26.7109375" style="64" customWidth="1"/>
    <col min="3" max="3" width="74.140625" style="64" customWidth="1"/>
    <col min="4" max="4" width="7.7109375" style="248" customWidth="1"/>
    <col min="5" max="16384" width="9.140625" style="64"/>
  </cols>
  <sheetData>
    <row r="1" spans="1:4" ht="18" customHeight="1" x14ac:dyDescent="0.2">
      <c r="A1" s="251" t="s">
        <v>153</v>
      </c>
    </row>
    <row r="2" spans="1:4" ht="15" customHeight="1" x14ac:dyDescent="0.2">
      <c r="A2" s="247" t="str">
        <f>'Instructions - READ &amp; DOWNLOAD'!A4:A4</f>
        <v>Revised March 23, 2021</v>
      </c>
      <c r="C2" s="138"/>
      <c r="D2" s="249"/>
    </row>
    <row r="3" spans="1:4" ht="12.75" customHeight="1" x14ac:dyDescent="0.2">
      <c r="C3" s="137"/>
      <c r="D3" s="250"/>
    </row>
    <row r="4" spans="1:4" x14ac:dyDescent="0.2">
      <c r="A4" s="65" t="s">
        <v>49</v>
      </c>
      <c r="B4" s="67" t="s">
        <v>60</v>
      </c>
      <c r="C4" s="65" t="s">
        <v>50</v>
      </c>
      <c r="D4" s="65" t="s">
        <v>53</v>
      </c>
    </row>
    <row r="5" spans="1:4" x14ac:dyDescent="0.2">
      <c r="A5" s="71" t="s">
        <v>55</v>
      </c>
      <c r="B5" s="72" t="s">
        <v>57</v>
      </c>
      <c r="C5" s="118" t="s">
        <v>56</v>
      </c>
      <c r="D5" s="73" t="s">
        <v>54</v>
      </c>
    </row>
    <row r="6" spans="1:4" ht="25.5" x14ac:dyDescent="0.2">
      <c r="A6" s="71">
        <v>39283</v>
      </c>
      <c r="B6" s="74" t="s">
        <v>51</v>
      </c>
      <c r="C6" s="119" t="s">
        <v>52</v>
      </c>
      <c r="D6" s="73" t="s">
        <v>61</v>
      </c>
    </row>
    <row r="7" spans="1:4" ht="25.5" x14ac:dyDescent="0.2">
      <c r="A7" s="71">
        <v>39283</v>
      </c>
      <c r="B7" s="74" t="s">
        <v>58</v>
      </c>
      <c r="C7" s="119" t="s">
        <v>79</v>
      </c>
      <c r="D7" s="73" t="s">
        <v>61</v>
      </c>
    </row>
    <row r="8" spans="1:4" ht="25.5" x14ac:dyDescent="0.2">
      <c r="A8" s="71">
        <v>39283</v>
      </c>
      <c r="B8" s="74" t="s">
        <v>58</v>
      </c>
      <c r="C8" s="119" t="s">
        <v>59</v>
      </c>
      <c r="D8" s="73" t="s">
        <v>61</v>
      </c>
    </row>
    <row r="9" spans="1:4" x14ac:dyDescent="0.2">
      <c r="A9" s="71">
        <v>39283</v>
      </c>
      <c r="B9" s="74" t="s">
        <v>58</v>
      </c>
      <c r="C9" s="75" t="s">
        <v>80</v>
      </c>
      <c r="D9" s="73" t="s">
        <v>54</v>
      </c>
    </row>
    <row r="10" spans="1:4" ht="25.5" x14ac:dyDescent="0.2">
      <c r="A10" s="71" t="s">
        <v>62</v>
      </c>
      <c r="B10" s="74" t="s">
        <v>58</v>
      </c>
      <c r="C10" s="75" t="s">
        <v>63</v>
      </c>
      <c r="D10" s="73" t="s">
        <v>54</v>
      </c>
    </row>
    <row r="11" spans="1:4" ht="25.5" x14ac:dyDescent="0.2">
      <c r="A11" s="71" t="s">
        <v>62</v>
      </c>
      <c r="B11" s="74" t="s">
        <v>51</v>
      </c>
      <c r="C11" s="75" t="s">
        <v>64</v>
      </c>
      <c r="D11" s="73" t="s">
        <v>54</v>
      </c>
    </row>
    <row r="12" spans="1:4" x14ac:dyDescent="0.2">
      <c r="A12" s="71" t="s">
        <v>62</v>
      </c>
      <c r="B12" s="74" t="s">
        <v>51</v>
      </c>
      <c r="C12" s="75" t="s">
        <v>65</v>
      </c>
      <c r="D12" s="73" t="s">
        <v>54</v>
      </c>
    </row>
    <row r="13" spans="1:4" x14ac:dyDescent="0.2">
      <c r="A13" s="112" t="s">
        <v>101</v>
      </c>
      <c r="B13" s="113" t="s">
        <v>58</v>
      </c>
      <c r="C13" s="120" t="s">
        <v>102</v>
      </c>
      <c r="D13" s="114" t="s">
        <v>103</v>
      </c>
    </row>
    <row r="14" spans="1:4" ht="25.5" x14ac:dyDescent="0.2">
      <c r="A14" s="112" t="s">
        <v>101</v>
      </c>
      <c r="B14" s="113" t="s">
        <v>51</v>
      </c>
      <c r="C14" s="120" t="s">
        <v>104</v>
      </c>
      <c r="D14" s="114" t="s">
        <v>103</v>
      </c>
    </row>
    <row r="15" spans="1:4" ht="25.5" x14ac:dyDescent="0.2">
      <c r="A15" s="112" t="s">
        <v>101</v>
      </c>
      <c r="B15" s="113" t="s">
        <v>105</v>
      </c>
      <c r="C15" s="120" t="s">
        <v>106</v>
      </c>
      <c r="D15" s="114" t="s">
        <v>103</v>
      </c>
    </row>
    <row r="16" spans="1:4" s="129" customFormat="1" ht="25.5" x14ac:dyDescent="0.2">
      <c r="A16" s="125">
        <v>41061</v>
      </c>
      <c r="B16" s="126" t="s">
        <v>67</v>
      </c>
      <c r="C16" s="127" t="s">
        <v>122</v>
      </c>
      <c r="D16" s="128" t="s">
        <v>107</v>
      </c>
    </row>
    <row r="17" spans="1:4" s="129" customFormat="1" ht="38.25" x14ac:dyDescent="0.2">
      <c r="A17" s="125">
        <v>41061</v>
      </c>
      <c r="B17" s="127" t="s">
        <v>68</v>
      </c>
      <c r="C17" s="127" t="s">
        <v>124</v>
      </c>
      <c r="D17" s="128" t="s">
        <v>107</v>
      </c>
    </row>
    <row r="18" spans="1:4" s="129" customFormat="1" x14ac:dyDescent="0.2">
      <c r="A18" s="125">
        <v>41061</v>
      </c>
      <c r="B18" s="127" t="s">
        <v>69</v>
      </c>
      <c r="C18" s="127" t="s">
        <v>123</v>
      </c>
      <c r="D18" s="128" t="s">
        <v>107</v>
      </c>
    </row>
    <row r="19" spans="1:4" s="129" customFormat="1" ht="25.5" x14ac:dyDescent="0.2">
      <c r="A19" s="125">
        <v>41061</v>
      </c>
      <c r="B19" s="126" t="s">
        <v>58</v>
      </c>
      <c r="C19" s="130" t="s">
        <v>132</v>
      </c>
      <c r="D19" s="128" t="s">
        <v>107</v>
      </c>
    </row>
    <row r="20" spans="1:4" ht="27.75" customHeight="1" x14ac:dyDescent="0.2">
      <c r="A20" s="125">
        <v>41061</v>
      </c>
      <c r="B20" s="127" t="s">
        <v>129</v>
      </c>
      <c r="C20" s="120" t="s">
        <v>130</v>
      </c>
      <c r="D20" s="114" t="s">
        <v>103</v>
      </c>
    </row>
    <row r="21" spans="1:4" ht="27.75" customHeight="1" x14ac:dyDescent="0.2">
      <c r="A21" s="125">
        <v>41061</v>
      </c>
      <c r="B21" s="127" t="s">
        <v>129</v>
      </c>
      <c r="C21" s="120" t="s">
        <v>131</v>
      </c>
      <c r="D21" s="114" t="s">
        <v>103</v>
      </c>
    </row>
    <row r="22" spans="1:4" ht="49.5" customHeight="1" x14ac:dyDescent="0.2">
      <c r="A22" s="125">
        <v>41072</v>
      </c>
      <c r="B22" s="127" t="s">
        <v>69</v>
      </c>
      <c r="C22" s="120" t="s">
        <v>147</v>
      </c>
      <c r="D22" s="114" t="s">
        <v>148</v>
      </c>
    </row>
    <row r="23" spans="1:4" ht="38.25" x14ac:dyDescent="0.2">
      <c r="A23" s="68">
        <v>41102</v>
      </c>
      <c r="B23" s="113" t="s">
        <v>149</v>
      </c>
      <c r="C23" s="120" t="s">
        <v>152</v>
      </c>
      <c r="D23" s="114" t="s">
        <v>148</v>
      </c>
    </row>
    <row r="24" spans="1:4" ht="38.25" x14ac:dyDescent="0.2">
      <c r="A24" s="68">
        <v>41102</v>
      </c>
      <c r="B24" s="113" t="s">
        <v>150</v>
      </c>
      <c r="C24" s="120" t="s">
        <v>151</v>
      </c>
      <c r="D24" s="114" t="s">
        <v>148</v>
      </c>
    </row>
    <row r="25" spans="1:4" ht="38.25" x14ac:dyDescent="0.2">
      <c r="A25" s="68">
        <v>41108</v>
      </c>
      <c r="B25" s="113" t="s">
        <v>154</v>
      </c>
      <c r="C25" s="120" t="s">
        <v>155</v>
      </c>
      <c r="D25" s="114" t="s">
        <v>148</v>
      </c>
    </row>
    <row r="26" spans="1:4" ht="38.25" x14ac:dyDescent="0.2">
      <c r="A26" s="68">
        <v>41108</v>
      </c>
      <c r="B26" s="113" t="s">
        <v>149</v>
      </c>
      <c r="C26" s="120" t="s">
        <v>156</v>
      </c>
      <c r="D26" s="66" t="s">
        <v>148</v>
      </c>
    </row>
    <row r="27" spans="1:4" ht="25.5" x14ac:dyDescent="0.2">
      <c r="A27" s="68">
        <v>41108</v>
      </c>
      <c r="B27" s="113" t="s">
        <v>150</v>
      </c>
      <c r="C27" s="120" t="s">
        <v>157</v>
      </c>
      <c r="D27" s="66" t="s">
        <v>148</v>
      </c>
    </row>
    <row r="28" spans="1:4" x14ac:dyDescent="0.2">
      <c r="A28" s="68">
        <v>41136</v>
      </c>
      <c r="B28" s="69" t="s">
        <v>149</v>
      </c>
      <c r="C28" s="121" t="s">
        <v>159</v>
      </c>
      <c r="D28" s="66" t="s">
        <v>148</v>
      </c>
    </row>
    <row r="29" spans="1:4" x14ac:dyDescent="0.2">
      <c r="A29" s="68">
        <v>41136</v>
      </c>
      <c r="B29" s="69" t="s">
        <v>150</v>
      </c>
      <c r="C29" s="121" t="s">
        <v>159</v>
      </c>
      <c r="D29" s="66" t="s">
        <v>148</v>
      </c>
    </row>
    <row r="30" spans="1:4" ht="38.25" x14ac:dyDescent="0.2">
      <c r="A30" s="68">
        <v>41136</v>
      </c>
      <c r="B30" s="121" t="s">
        <v>158</v>
      </c>
      <c r="C30" s="120" t="s">
        <v>160</v>
      </c>
      <c r="D30" s="66" t="s">
        <v>148</v>
      </c>
    </row>
    <row r="31" spans="1:4" ht="38.25" x14ac:dyDescent="0.2">
      <c r="A31" s="68">
        <v>41136</v>
      </c>
      <c r="B31" s="120" t="s">
        <v>58</v>
      </c>
      <c r="C31" s="120" t="s">
        <v>161</v>
      </c>
      <c r="D31" s="66" t="s">
        <v>148</v>
      </c>
    </row>
    <row r="32" spans="1:4" ht="25.5" x14ac:dyDescent="0.2">
      <c r="A32" s="68">
        <v>41207</v>
      </c>
      <c r="B32" s="113" t="s">
        <v>167</v>
      </c>
      <c r="C32" s="130" t="s">
        <v>169</v>
      </c>
      <c r="D32" s="66" t="s">
        <v>148</v>
      </c>
    </row>
    <row r="33" spans="1:4" ht="51" x14ac:dyDescent="0.2">
      <c r="A33" s="68">
        <v>41207</v>
      </c>
      <c r="B33" s="113" t="s">
        <v>58</v>
      </c>
      <c r="C33" s="130" t="s">
        <v>168</v>
      </c>
      <c r="D33" s="66" t="s">
        <v>148</v>
      </c>
    </row>
    <row r="34" spans="1:4" ht="51" x14ac:dyDescent="0.2">
      <c r="A34" s="68">
        <v>41207</v>
      </c>
      <c r="B34" s="69" t="s">
        <v>149</v>
      </c>
      <c r="C34" s="130" t="s">
        <v>164</v>
      </c>
      <c r="D34" s="66" t="s">
        <v>148</v>
      </c>
    </row>
    <row r="35" spans="1:4" ht="51" x14ac:dyDescent="0.2">
      <c r="A35" s="68">
        <v>41207</v>
      </c>
      <c r="B35" s="69" t="s">
        <v>150</v>
      </c>
      <c r="C35" s="130" t="s">
        <v>165</v>
      </c>
      <c r="D35" s="66" t="s">
        <v>148</v>
      </c>
    </row>
    <row r="36" spans="1:4" ht="38.25" x14ac:dyDescent="0.2">
      <c r="A36" s="68">
        <v>41207</v>
      </c>
      <c r="B36" s="113" t="s">
        <v>162</v>
      </c>
      <c r="C36" s="130" t="s">
        <v>166</v>
      </c>
      <c r="D36" s="66" t="s">
        <v>148</v>
      </c>
    </row>
    <row r="37" spans="1:4" ht="38.25" x14ac:dyDescent="0.2">
      <c r="A37" s="68">
        <v>41207</v>
      </c>
      <c r="B37" s="113" t="s">
        <v>163</v>
      </c>
      <c r="C37" s="130" t="s">
        <v>166</v>
      </c>
      <c r="D37" s="66" t="s">
        <v>148</v>
      </c>
    </row>
    <row r="38" spans="1:4" ht="63.75" x14ac:dyDescent="0.2">
      <c r="A38" s="68">
        <v>41426</v>
      </c>
      <c r="B38" s="113" t="s">
        <v>58</v>
      </c>
      <c r="C38" s="130" t="s">
        <v>178</v>
      </c>
      <c r="D38" s="66" t="s">
        <v>148</v>
      </c>
    </row>
    <row r="39" spans="1:4" ht="38.25" x14ac:dyDescent="0.2">
      <c r="A39" s="68">
        <v>41426</v>
      </c>
      <c r="B39" s="120" t="s">
        <v>170</v>
      </c>
      <c r="C39" s="130" t="s">
        <v>179</v>
      </c>
      <c r="D39" s="66" t="s">
        <v>148</v>
      </c>
    </row>
    <row r="40" spans="1:4" ht="25.5" x14ac:dyDescent="0.2">
      <c r="A40" s="68">
        <v>41426</v>
      </c>
      <c r="B40" s="120" t="s">
        <v>171</v>
      </c>
      <c r="C40" s="130" t="s">
        <v>177</v>
      </c>
      <c r="D40" s="66" t="s">
        <v>148</v>
      </c>
    </row>
    <row r="41" spans="1:4" x14ac:dyDescent="0.2">
      <c r="A41" s="68">
        <v>41426</v>
      </c>
      <c r="B41" s="120" t="s">
        <v>158</v>
      </c>
      <c r="C41" s="130" t="s">
        <v>172</v>
      </c>
      <c r="D41" s="66" t="s">
        <v>148</v>
      </c>
    </row>
    <row r="42" spans="1:4" ht="25.5" x14ac:dyDescent="0.2">
      <c r="A42" s="195">
        <v>41791</v>
      </c>
      <c r="B42" s="196" t="s">
        <v>58</v>
      </c>
      <c r="C42" s="197" t="s">
        <v>181</v>
      </c>
      <c r="D42" s="198" t="s">
        <v>148</v>
      </c>
    </row>
    <row r="43" spans="1:4" x14ac:dyDescent="0.2">
      <c r="A43" s="195">
        <v>41791</v>
      </c>
      <c r="B43" s="196" t="s">
        <v>149</v>
      </c>
      <c r="C43" s="199" t="s">
        <v>182</v>
      </c>
      <c r="D43" s="198" t="s">
        <v>148</v>
      </c>
    </row>
    <row r="44" spans="1:4" ht="25.5" x14ac:dyDescent="0.2">
      <c r="A44" s="195">
        <v>41791</v>
      </c>
      <c r="B44" s="196" t="s">
        <v>163</v>
      </c>
      <c r="C44" s="199" t="s">
        <v>183</v>
      </c>
      <c r="D44" s="198" t="s">
        <v>148</v>
      </c>
    </row>
    <row r="45" spans="1:4" s="242" customFormat="1" x14ac:dyDescent="0.2">
      <c r="A45" s="195">
        <v>41821</v>
      </c>
      <c r="B45" s="199" t="s">
        <v>158</v>
      </c>
      <c r="C45" s="197" t="s">
        <v>188</v>
      </c>
      <c r="D45" s="198" t="s">
        <v>148</v>
      </c>
    </row>
    <row r="46" spans="1:4" s="242" customFormat="1" ht="25.5" x14ac:dyDescent="0.2">
      <c r="A46" s="195">
        <v>41821</v>
      </c>
      <c r="B46" s="199" t="s">
        <v>58</v>
      </c>
      <c r="C46" s="197" t="s">
        <v>233</v>
      </c>
      <c r="D46" s="198" t="s">
        <v>148</v>
      </c>
    </row>
    <row r="47" spans="1:4" s="242" customFormat="1" x14ac:dyDescent="0.2">
      <c r="A47" s="195">
        <v>41891</v>
      </c>
      <c r="B47" s="199" t="s">
        <v>58</v>
      </c>
      <c r="C47" s="199" t="s">
        <v>234</v>
      </c>
      <c r="D47" s="198" t="s">
        <v>148</v>
      </c>
    </row>
    <row r="48" spans="1:4" s="242" customFormat="1" ht="25.5" x14ac:dyDescent="0.2">
      <c r="A48" s="195">
        <v>41891</v>
      </c>
      <c r="B48" s="199" t="s">
        <v>235</v>
      </c>
      <c r="C48" s="199" t="s">
        <v>236</v>
      </c>
      <c r="D48" s="198" t="s">
        <v>148</v>
      </c>
    </row>
    <row r="49" spans="1:4" x14ac:dyDescent="0.2">
      <c r="A49" s="195">
        <v>41932</v>
      </c>
      <c r="B49" s="196" t="s">
        <v>58</v>
      </c>
      <c r="C49" s="199" t="s">
        <v>237</v>
      </c>
      <c r="D49" s="198" t="s">
        <v>148</v>
      </c>
    </row>
    <row r="50" spans="1:4" x14ac:dyDescent="0.2">
      <c r="A50" s="68">
        <v>42079</v>
      </c>
      <c r="B50" s="113" t="s">
        <v>58</v>
      </c>
      <c r="C50" s="199" t="s">
        <v>239</v>
      </c>
      <c r="D50" s="114" t="s">
        <v>240</v>
      </c>
    </row>
    <row r="51" spans="1:4" x14ac:dyDescent="0.2">
      <c r="A51" s="68">
        <v>42079</v>
      </c>
      <c r="B51" s="113" t="s">
        <v>58</v>
      </c>
      <c r="C51" s="120" t="s">
        <v>241</v>
      </c>
      <c r="D51" s="114" t="s">
        <v>240</v>
      </c>
    </row>
    <row r="52" spans="1:4" x14ac:dyDescent="0.2">
      <c r="A52" s="68">
        <v>42079</v>
      </c>
      <c r="B52" s="113" t="s">
        <v>242</v>
      </c>
      <c r="C52" s="120" t="s">
        <v>243</v>
      </c>
      <c r="D52" s="114" t="s">
        <v>240</v>
      </c>
    </row>
    <row r="53" spans="1:4" ht="25.5" x14ac:dyDescent="0.2">
      <c r="A53" s="68">
        <v>42079</v>
      </c>
      <c r="B53" s="113" t="s">
        <v>163</v>
      </c>
      <c r="C53" s="120" t="s">
        <v>244</v>
      </c>
      <c r="D53" s="114" t="s">
        <v>240</v>
      </c>
    </row>
    <row r="54" spans="1:4" x14ac:dyDescent="0.2">
      <c r="A54" s="68">
        <v>42153</v>
      </c>
      <c r="B54" s="113" t="s">
        <v>149</v>
      </c>
      <c r="C54" s="120" t="s">
        <v>245</v>
      </c>
      <c r="D54" s="114" t="s">
        <v>240</v>
      </c>
    </row>
    <row r="55" spans="1:4" x14ac:dyDescent="0.2">
      <c r="A55" s="68">
        <v>42517</v>
      </c>
      <c r="B55" s="113" t="s">
        <v>58</v>
      </c>
      <c r="C55" s="120" t="s">
        <v>250</v>
      </c>
      <c r="D55" s="114" t="s">
        <v>247</v>
      </c>
    </row>
    <row r="56" spans="1:4" x14ac:dyDescent="0.2">
      <c r="A56" s="68">
        <v>42517</v>
      </c>
      <c r="B56" s="243" t="s">
        <v>58</v>
      </c>
      <c r="C56" s="243" t="s">
        <v>249</v>
      </c>
      <c r="D56" s="114" t="s">
        <v>247</v>
      </c>
    </row>
    <row r="57" spans="1:4" ht="25.5" x14ac:dyDescent="0.2">
      <c r="A57" s="68">
        <v>42517</v>
      </c>
      <c r="B57" s="243" t="s">
        <v>163</v>
      </c>
      <c r="C57" s="120" t="s">
        <v>248</v>
      </c>
      <c r="D57" s="114" t="s">
        <v>247</v>
      </c>
    </row>
    <row r="58" spans="1:4" x14ac:dyDescent="0.2">
      <c r="A58" s="68">
        <v>42522</v>
      </c>
      <c r="B58" s="113" t="s">
        <v>252</v>
      </c>
      <c r="C58" s="113" t="s">
        <v>253</v>
      </c>
      <c r="D58" s="114" t="s">
        <v>247</v>
      </c>
    </row>
    <row r="59" spans="1:4" x14ac:dyDescent="0.2">
      <c r="A59" s="68">
        <v>42522</v>
      </c>
      <c r="B59" s="113" t="s">
        <v>58</v>
      </c>
      <c r="C59" s="120" t="s">
        <v>254</v>
      </c>
      <c r="D59" s="114" t="s">
        <v>247</v>
      </c>
    </row>
    <row r="60" spans="1:4" x14ac:dyDescent="0.2">
      <c r="A60" s="114" t="s">
        <v>255</v>
      </c>
      <c r="B60" s="113" t="s">
        <v>58</v>
      </c>
      <c r="C60" s="113" t="s">
        <v>256</v>
      </c>
      <c r="D60" s="114" t="s">
        <v>257</v>
      </c>
    </row>
    <row r="61" spans="1:4" x14ac:dyDescent="0.2">
      <c r="A61" s="114" t="s">
        <v>255</v>
      </c>
      <c r="B61" s="113" t="s">
        <v>58</v>
      </c>
      <c r="C61" s="113" t="s">
        <v>258</v>
      </c>
      <c r="D61" s="114" t="s">
        <v>257</v>
      </c>
    </row>
    <row r="62" spans="1:4" x14ac:dyDescent="0.2">
      <c r="A62" s="114" t="s">
        <v>255</v>
      </c>
      <c r="B62" s="113" t="s">
        <v>58</v>
      </c>
      <c r="C62" s="113" t="s">
        <v>259</v>
      </c>
      <c r="D62" s="114" t="s">
        <v>257</v>
      </c>
    </row>
    <row r="63" spans="1:4" ht="25.5" x14ac:dyDescent="0.2">
      <c r="A63" s="114" t="s">
        <v>255</v>
      </c>
      <c r="B63" s="113" t="s">
        <v>163</v>
      </c>
      <c r="C63" s="120" t="s">
        <v>260</v>
      </c>
      <c r="D63" s="114" t="s">
        <v>257</v>
      </c>
    </row>
    <row r="64" spans="1:4" x14ac:dyDescent="0.2">
      <c r="A64" s="114" t="s">
        <v>261</v>
      </c>
      <c r="B64" s="113" t="s">
        <v>58</v>
      </c>
      <c r="C64" s="113" t="s">
        <v>262</v>
      </c>
      <c r="D64" s="114" t="s">
        <v>257</v>
      </c>
    </row>
    <row r="65" spans="1:4" x14ac:dyDescent="0.2">
      <c r="A65" s="114" t="s">
        <v>261</v>
      </c>
      <c r="B65" s="113" t="s">
        <v>58</v>
      </c>
      <c r="C65" s="113" t="s">
        <v>263</v>
      </c>
      <c r="D65" s="114" t="s">
        <v>257</v>
      </c>
    </row>
    <row r="66" spans="1:4" x14ac:dyDescent="0.2">
      <c r="A66" s="114" t="s">
        <v>261</v>
      </c>
      <c r="B66" s="113" t="s">
        <v>149</v>
      </c>
      <c r="C66" s="113" t="s">
        <v>264</v>
      </c>
      <c r="D66" s="114" t="s">
        <v>257</v>
      </c>
    </row>
    <row r="67" spans="1:4" ht="25.5" x14ac:dyDescent="0.2">
      <c r="A67" s="114" t="s">
        <v>261</v>
      </c>
      <c r="B67" s="113" t="s">
        <v>163</v>
      </c>
      <c r="C67" s="120" t="s">
        <v>265</v>
      </c>
      <c r="D67" s="114" t="s">
        <v>257</v>
      </c>
    </row>
    <row r="68" spans="1:4" x14ac:dyDescent="0.2">
      <c r="A68" s="253" t="s">
        <v>271</v>
      </c>
      <c r="B68" s="113" t="s">
        <v>58</v>
      </c>
      <c r="C68" s="113" t="s">
        <v>275</v>
      </c>
      <c r="D68" s="114" t="s">
        <v>257</v>
      </c>
    </row>
    <row r="69" spans="1:4" x14ac:dyDescent="0.2">
      <c r="A69" s="114" t="s">
        <v>271</v>
      </c>
      <c r="B69" s="113" t="s">
        <v>58</v>
      </c>
      <c r="C69" s="113" t="s">
        <v>272</v>
      </c>
      <c r="D69" s="114" t="s">
        <v>257</v>
      </c>
    </row>
    <row r="70" spans="1:4" x14ac:dyDescent="0.2">
      <c r="A70" s="114" t="s">
        <v>271</v>
      </c>
      <c r="B70" s="113" t="s">
        <v>149</v>
      </c>
      <c r="C70" s="113" t="s">
        <v>272</v>
      </c>
      <c r="D70" s="114" t="s">
        <v>257</v>
      </c>
    </row>
    <row r="71" spans="1:4" x14ac:dyDescent="0.2">
      <c r="A71" s="114" t="s">
        <v>271</v>
      </c>
      <c r="B71" s="113" t="s">
        <v>158</v>
      </c>
      <c r="C71" s="113" t="s">
        <v>273</v>
      </c>
      <c r="D71" s="114" t="s">
        <v>257</v>
      </c>
    </row>
    <row r="72" spans="1:4" x14ac:dyDescent="0.2">
      <c r="A72" s="255" t="s">
        <v>276</v>
      </c>
      <c r="B72" s="196" t="s">
        <v>58</v>
      </c>
      <c r="C72" s="196" t="s">
        <v>277</v>
      </c>
      <c r="D72" s="198" t="s">
        <v>257</v>
      </c>
    </row>
    <row r="73" spans="1:4" ht="25.5" x14ac:dyDescent="0.2">
      <c r="A73" s="198" t="s">
        <v>276</v>
      </c>
      <c r="B73" s="196" t="s">
        <v>163</v>
      </c>
      <c r="C73" s="199" t="s">
        <v>278</v>
      </c>
      <c r="D73" s="198" t="s">
        <v>257</v>
      </c>
    </row>
    <row r="74" spans="1:4" s="129" customFormat="1" x14ac:dyDescent="0.2">
      <c r="A74" s="112">
        <v>43850</v>
      </c>
      <c r="B74" s="113" t="s">
        <v>58</v>
      </c>
      <c r="C74" s="113" t="s">
        <v>279</v>
      </c>
      <c r="D74" s="114" t="s">
        <v>257</v>
      </c>
    </row>
    <row r="75" spans="1:4" s="129" customFormat="1" ht="25.5" x14ac:dyDescent="0.2">
      <c r="A75" s="112">
        <v>43850</v>
      </c>
      <c r="B75" s="113" t="s">
        <v>163</v>
      </c>
      <c r="C75" s="120" t="s">
        <v>280</v>
      </c>
      <c r="D75" s="114" t="s">
        <v>257</v>
      </c>
    </row>
    <row r="76" spans="1:4" x14ac:dyDescent="0.2">
      <c r="A76" s="256">
        <v>44278</v>
      </c>
      <c r="B76" s="241" t="s">
        <v>58</v>
      </c>
      <c r="C76" s="241" t="s">
        <v>293</v>
      </c>
      <c r="D76" s="186" t="s">
        <v>257</v>
      </c>
    </row>
    <row r="77" spans="1:4" ht="25.5" x14ac:dyDescent="0.2">
      <c r="A77" s="256">
        <v>44278</v>
      </c>
      <c r="B77" s="241" t="s">
        <v>163</v>
      </c>
      <c r="C77" s="254" t="s">
        <v>292</v>
      </c>
      <c r="D77" s="186" t="s">
        <v>257</v>
      </c>
    </row>
  </sheetData>
  <sheetProtection algorithmName="SHA-512" hashValue="IlcgkpbHhEQJexrp+o7x+7tPYgNHTWyXWlcSC1SudCSeU5WJN2S7P9TyrXMjbdMWZzhcZozko0gfQo4PI3B/vw==" saltValue="uT/q8eYtVADA/REhPZEqGw==" spinCount="100000" sheet="1" objects="1" scenarios="1"/>
  <phoneticPr fontId="2" type="noConversion"/>
  <pageMargins left="0.5" right="0.5" top="0.75" bottom="0.75" header="0.5" footer="0.5"/>
  <pageSetup scale="84" fitToHeight="0" orientation="portrait" r:id="rId1"/>
  <headerFooter scaleWithDoc="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11</vt:i4>
      </vt:variant>
    </vt:vector>
  </HeadingPairs>
  <TitlesOfParts>
    <vt:vector size="19" baseType="lpstr">
      <vt:lpstr>Instructions - READ &amp; DOWNLOAD</vt:lpstr>
      <vt:lpstr>LABOR RATE - Journeyman</vt:lpstr>
      <vt:lpstr>LABOR RATE - Foreman</vt:lpstr>
      <vt:lpstr>LABOR RATE - General Foreman</vt:lpstr>
      <vt:lpstr>Workers' Comp Calculator</vt:lpstr>
      <vt:lpstr>SUTA Calculator</vt:lpstr>
      <vt:lpstr>PROJECT LABOR RATE SUMMARY</vt:lpstr>
      <vt:lpstr>Summary of Revisions</vt:lpstr>
      <vt:lpstr>'Instructions - READ &amp; DOWNLOAD'!Print_Area</vt:lpstr>
      <vt:lpstr>'LABOR RATE - Foreman'!Print_Area</vt:lpstr>
      <vt:lpstr>'LABOR RATE - General Foreman'!Print_Area</vt:lpstr>
      <vt:lpstr>'LABOR RATE - Journeyman'!Print_Area</vt:lpstr>
      <vt:lpstr>'PROJECT LABOR RATE SUMMARY'!Print_Area</vt:lpstr>
      <vt:lpstr>'Summary of Revisions'!Print_Area</vt:lpstr>
      <vt:lpstr>'SUTA Calculator'!Print_Area</vt:lpstr>
      <vt:lpstr>'Workers'' Comp Calculator'!Print_Area</vt:lpstr>
      <vt:lpstr>'Instructions - READ &amp; DOWNLOAD'!Print_Titles</vt:lpstr>
      <vt:lpstr>'PROJECT LABOR RATE SUMMARY'!Print_Titles</vt:lpstr>
      <vt:lpstr>'Summary of Revisions'!Print_Titles</vt:lpstr>
    </vt:vector>
  </TitlesOfParts>
  <Company>The University of Michigan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bobspy</dc:creator>
  <cp:lastModifiedBy>John</cp:lastModifiedBy>
  <cp:lastPrinted>2014-10-20T14:46:51Z</cp:lastPrinted>
  <dcterms:created xsi:type="dcterms:W3CDTF">2005-06-17T17:09:49Z</dcterms:created>
  <dcterms:modified xsi:type="dcterms:W3CDTF">2021-03-23T19:21:44Z</dcterms:modified>
</cp:coreProperties>
</file>