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Q:\CM\LABOR RATES\LRCS Master Copies\00 LRCS MASTER COPIES\2025 - 2026 LRCS Forms\"/>
    </mc:Choice>
  </mc:AlternateContent>
  <xr:revisionPtr revIDLastSave="0" documentId="13_ncr:1_{B6E8F200-ABD6-4EC6-8E72-FB7006FD482F}" xr6:coauthVersionLast="47" xr6:coauthVersionMax="47" xr10:uidLastSave="{00000000-0000-0000-0000-000000000000}"/>
  <bookViews>
    <workbookView xWindow="29580" yWindow="780" windowWidth="26265" windowHeight="12690" tabRatio="806" activeTab="1" xr2:uid="{00000000-000D-0000-FFFF-FFFF00000000}"/>
  </bookViews>
  <sheets>
    <sheet name="Instructions - READ &amp; DOWNLOAD" sheetId="1" r:id="rId1"/>
    <sheet name="LABOR RATE - Salaried A" sheetId="5" r:id="rId2"/>
    <sheet name="LABOR RATE - Salaried B" sheetId="2" r:id="rId3"/>
    <sheet name="LABOR RATE - Salaried C" sheetId="9" r:id="rId4"/>
    <sheet name="Workers' Comp Calculator" sheetId="7" r:id="rId5"/>
    <sheet name="SUTA Calculator" sheetId="8" r:id="rId6"/>
    <sheet name="PROJECT LABOR RATE SUMMARY" sheetId="3" r:id="rId7"/>
    <sheet name="Summary of Revisions" sheetId="4" r:id="rId8"/>
  </sheets>
  <definedNames>
    <definedName name="_xlnm.Print_Area" localSheetId="0">'Instructions - READ &amp; DOWNLOAD'!$A$1:$D$18</definedName>
    <definedName name="_xlnm.Print_Area" localSheetId="1">'LABOR RATE - Salaried A'!$A$1:$AA$72</definedName>
    <definedName name="_xlnm.Print_Area" localSheetId="2">'LABOR RATE - Salaried B'!$A$1:$AA$72</definedName>
    <definedName name="_xlnm.Print_Area" localSheetId="3">'LABOR RATE - Salaried C'!$A$1:$AA$72</definedName>
    <definedName name="_xlnm.Print_Area" localSheetId="6">'PROJECT LABOR RATE SUMMARY'!$A$1:$I$26</definedName>
    <definedName name="_xlnm.Print_Area" localSheetId="7">'Summary of Revisions'!$A$1:$D$63</definedName>
    <definedName name="_xlnm.Print_Area" localSheetId="5">'SUTA Calculator'!$A$1:$E$19</definedName>
    <definedName name="_xlnm.Print_Area" localSheetId="4">'Workers'' Comp Calculator'!$A$1:$F$16</definedName>
    <definedName name="_xlnm.Print_Titles" localSheetId="6">'PROJECT LABOR RATE SUMMARY'!$1:$6</definedName>
    <definedName name="_xlnm.Print_Titles" localSheetId="7">'Summary of Revisions'!$1:$4</definedName>
    <definedName name="Z_7061DD06_223F_4D51_BB5E_F84E6E22B0B7_.wvu.PrintArea" localSheetId="0" hidden="1">'Instructions - READ &amp; DOWNLOAD'!$A$1:$D$63</definedName>
    <definedName name="Z_7061DD06_223F_4D51_BB5E_F84E6E22B0B7_.wvu.PrintArea" localSheetId="2" hidden="1">'LABOR RATE - Salaried B'!$A$1:$AA$74</definedName>
    <definedName name="Z_7061DD06_223F_4D51_BB5E_F84E6E22B0B7_.wvu.PrintArea" localSheetId="6" hidden="1">'PROJECT LABOR RATE SUMMARY'!$A$1:$I$61</definedName>
    <definedName name="Z_7061DD06_223F_4D51_BB5E_F84E6E22B0B7_.wvu.PrintTitles" localSheetId="6" hidden="1">'PROJECT LABOR RATE SUMMARY'!$1:$6</definedName>
  </definedNames>
  <calcPr calcId="191029"/>
  <customWorkbookViews>
    <customWorkbookView name="willback - Personal View" guid="{7061DD06-223F-4D51-BB5E-F84E6E22B0B7}" mergeInterval="0" personalView="1" maximized="1" windowWidth="1020" windowHeight="603" activeSheetId="1"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E7" i="3"/>
  <c r="D11" i="8" l="1"/>
  <c r="D13" i="8" s="1"/>
  <c r="J39" i="9" l="1"/>
  <c r="J38" i="9"/>
  <c r="J37" i="9"/>
  <c r="J36" i="9"/>
  <c r="J35" i="9"/>
  <c r="J34" i="9"/>
  <c r="J33" i="9"/>
  <c r="J32" i="9"/>
  <c r="J31" i="9"/>
  <c r="J29" i="9"/>
  <c r="J28" i="9"/>
  <c r="N39" i="9"/>
  <c r="M39" i="9"/>
  <c r="N38" i="9"/>
  <c r="M38" i="9"/>
  <c r="N37" i="9"/>
  <c r="M37" i="9"/>
  <c r="N36" i="9"/>
  <c r="M36" i="9"/>
  <c r="N35" i="9"/>
  <c r="M35" i="9"/>
  <c r="N34" i="9"/>
  <c r="M34" i="9"/>
  <c r="N33" i="9"/>
  <c r="M33" i="9"/>
  <c r="N32" i="9"/>
  <c r="M32" i="9"/>
  <c r="N31" i="9"/>
  <c r="M31" i="9"/>
  <c r="N29" i="9"/>
  <c r="M29" i="9"/>
  <c r="N28" i="9"/>
  <c r="M28" i="9"/>
  <c r="N23" i="9"/>
  <c r="M23" i="9"/>
  <c r="N22" i="9"/>
  <c r="M22" i="9"/>
  <c r="N21" i="9"/>
  <c r="M21" i="9"/>
  <c r="N20" i="9"/>
  <c r="M20" i="9"/>
  <c r="N19" i="9"/>
  <c r="M19" i="9"/>
  <c r="N17" i="9"/>
  <c r="M17" i="9"/>
  <c r="J23" i="9"/>
  <c r="J22" i="9"/>
  <c r="J21" i="9"/>
  <c r="J20" i="9"/>
  <c r="J19" i="9"/>
  <c r="J17" i="9"/>
  <c r="J29" i="2"/>
  <c r="J28" i="2"/>
  <c r="J39" i="2"/>
  <c r="J38" i="2"/>
  <c r="J37" i="2"/>
  <c r="J36" i="2"/>
  <c r="J35" i="2"/>
  <c r="J34" i="2"/>
  <c r="J33" i="2"/>
  <c r="J32" i="2"/>
  <c r="J31" i="2"/>
  <c r="N39" i="2"/>
  <c r="M39" i="2"/>
  <c r="N38" i="2"/>
  <c r="M38" i="2"/>
  <c r="N37" i="2"/>
  <c r="M37" i="2"/>
  <c r="N36" i="2"/>
  <c r="M36" i="2"/>
  <c r="N35" i="2"/>
  <c r="M35" i="2"/>
  <c r="N34" i="2"/>
  <c r="M34" i="2"/>
  <c r="N33" i="2"/>
  <c r="M33" i="2"/>
  <c r="N32" i="2"/>
  <c r="M32" i="2"/>
  <c r="N31" i="2"/>
  <c r="M31" i="2"/>
  <c r="N29" i="2"/>
  <c r="M29" i="2"/>
  <c r="N28" i="2"/>
  <c r="M28" i="2"/>
  <c r="N23" i="2"/>
  <c r="M23" i="2"/>
  <c r="N22" i="2"/>
  <c r="M22" i="2"/>
  <c r="N21" i="2"/>
  <c r="M21" i="2"/>
  <c r="N20" i="2"/>
  <c r="M20" i="2"/>
  <c r="N19" i="2"/>
  <c r="M19" i="2"/>
  <c r="N17" i="2"/>
  <c r="M17" i="2"/>
  <c r="J23" i="2"/>
  <c r="J22" i="2"/>
  <c r="J21" i="2"/>
  <c r="J20" i="2"/>
  <c r="J19" i="2"/>
  <c r="J17" i="2"/>
  <c r="S10" i="9" l="1"/>
  <c r="F9" i="3" s="1"/>
  <c r="Y8" i="9"/>
  <c r="C9" i="3" s="1"/>
  <c r="Y8" i="2"/>
  <c r="C8" i="3" s="1"/>
  <c r="F7" i="3"/>
  <c r="D7" i="3"/>
  <c r="B7" i="3"/>
  <c r="A7" i="3"/>
  <c r="S10" i="2"/>
  <c r="F8" i="3" s="1"/>
  <c r="T9" i="2"/>
  <c r="D8" i="3" s="1"/>
  <c r="S7" i="2"/>
  <c r="B8" i="3" s="1"/>
  <c r="E10" i="2"/>
  <c r="E9" i="2"/>
  <c r="E8" i="3" s="1"/>
  <c r="E8" i="2"/>
  <c r="A8" i="3" s="1"/>
  <c r="E7" i="2"/>
  <c r="T9" i="9"/>
  <c r="D9" i="3" s="1"/>
  <c r="S7" i="9"/>
  <c r="B9" i="3" s="1"/>
  <c r="E10" i="9"/>
  <c r="E9" i="9"/>
  <c r="E9" i="3" s="1"/>
  <c r="E8" i="9"/>
  <c r="A9" i="3" s="1"/>
  <c r="E7" i="9"/>
  <c r="P66" i="9"/>
  <c r="C66" i="9"/>
  <c r="P65" i="9"/>
  <c r="C65" i="9"/>
  <c r="P64" i="9"/>
  <c r="C64" i="9"/>
  <c r="P63" i="9"/>
  <c r="C63" i="9"/>
  <c r="P62" i="9"/>
  <c r="C62" i="9"/>
  <c r="P61" i="9"/>
  <c r="C61" i="9"/>
  <c r="P60" i="9"/>
  <c r="C60" i="9"/>
  <c r="P59" i="9"/>
  <c r="C59" i="9"/>
  <c r="P58" i="9"/>
  <c r="C58" i="9"/>
  <c r="P57" i="9"/>
  <c r="C57" i="9"/>
  <c r="J55" i="9"/>
  <c r="J54" i="9"/>
  <c r="J53" i="9"/>
  <c r="J49" i="9"/>
  <c r="J48" i="9"/>
  <c r="L45" i="9"/>
  <c r="X40" i="9"/>
  <c r="T40" i="9"/>
  <c r="E40" i="9"/>
  <c r="D40" i="9"/>
  <c r="P39" i="9"/>
  <c r="C39" i="9"/>
  <c r="P38" i="9"/>
  <c r="C38" i="9"/>
  <c r="P37" i="9"/>
  <c r="C37" i="9"/>
  <c r="P36" i="9"/>
  <c r="C36" i="9"/>
  <c r="P35" i="9"/>
  <c r="C35" i="9"/>
  <c r="P34" i="9"/>
  <c r="C34" i="9"/>
  <c r="P33" i="9"/>
  <c r="C33" i="9"/>
  <c r="P32" i="9"/>
  <c r="C32" i="9"/>
  <c r="P31" i="9"/>
  <c r="C31" i="9"/>
  <c r="P29" i="9"/>
  <c r="P28" i="9"/>
  <c r="P23" i="9"/>
  <c r="C23" i="9"/>
  <c r="P22" i="9"/>
  <c r="C22" i="9"/>
  <c r="P21" i="9"/>
  <c r="C21" i="9"/>
  <c r="P20" i="9"/>
  <c r="C20" i="9"/>
  <c r="P19" i="9"/>
  <c r="C19" i="9"/>
  <c r="P17" i="9"/>
  <c r="X17" i="9" s="1"/>
  <c r="X24" i="9" s="1"/>
  <c r="X15" i="9"/>
  <c r="T15" i="9"/>
  <c r="X26" i="9" l="1"/>
  <c r="X42" i="9" s="1"/>
  <c r="C40" i="9"/>
  <c r="T17" i="9"/>
  <c r="T24" i="9" s="1"/>
  <c r="T26" i="9" s="1"/>
  <c r="T42" i="9" s="1"/>
  <c r="P24" i="9"/>
  <c r="P26" i="9" s="1"/>
  <c r="P49" i="9" s="1"/>
  <c r="P40" i="9"/>
  <c r="L45" i="2"/>
  <c r="X15" i="2"/>
  <c r="T15" i="2"/>
  <c r="P39" i="2"/>
  <c r="P38" i="2"/>
  <c r="P37" i="2"/>
  <c r="P36" i="2"/>
  <c r="P35" i="2"/>
  <c r="P34" i="2"/>
  <c r="P33" i="2"/>
  <c r="P32" i="2"/>
  <c r="P31" i="2"/>
  <c r="P29" i="2"/>
  <c r="P28" i="2"/>
  <c r="P23" i="2"/>
  <c r="P22" i="2"/>
  <c r="P21" i="2"/>
  <c r="P20" i="2"/>
  <c r="P19" i="2"/>
  <c r="P17" i="2"/>
  <c r="P39" i="5"/>
  <c r="P38" i="5"/>
  <c r="P37" i="5"/>
  <c r="P36" i="5"/>
  <c r="P35" i="5"/>
  <c r="P34" i="5"/>
  <c r="P33" i="5"/>
  <c r="P32" i="5"/>
  <c r="P31" i="5"/>
  <c r="P29" i="5"/>
  <c r="P28" i="5"/>
  <c r="P20" i="5"/>
  <c r="P21" i="5"/>
  <c r="P22" i="5"/>
  <c r="P23" i="5"/>
  <c r="P17" i="5"/>
  <c r="P19" i="5"/>
  <c r="X15" i="5"/>
  <c r="T15" i="5"/>
  <c r="P53" i="9" l="1"/>
  <c r="P55" i="9"/>
  <c r="P48" i="9"/>
  <c r="T48" i="9" s="1"/>
  <c r="P54" i="9"/>
  <c r="P42" i="9"/>
  <c r="P45" i="9" s="1"/>
  <c r="T49" i="9"/>
  <c r="X49" i="9"/>
  <c r="P24" i="5"/>
  <c r="P26" i="5" s="1"/>
  <c r="C66" i="2"/>
  <c r="C65" i="2"/>
  <c r="C64" i="2"/>
  <c r="C63" i="2"/>
  <c r="C62" i="2"/>
  <c r="C61" i="2"/>
  <c r="C60" i="2"/>
  <c r="C59" i="2"/>
  <c r="C58" i="2"/>
  <c r="C57" i="2"/>
  <c r="X48" i="9" l="1"/>
  <c r="A2" i="4"/>
  <c r="H2" i="3"/>
  <c r="E2" i="8"/>
  <c r="E2" i="7"/>
  <c r="W3" i="5"/>
  <c r="W3" i="9" s="1"/>
  <c r="J49" i="2" l="1"/>
  <c r="J48" i="2"/>
  <c r="B6" i="8" l="1"/>
  <c r="D9" i="7" l="1"/>
  <c r="D11" i="7" s="1"/>
  <c r="D13" i="7" l="1"/>
  <c r="B6" i="7"/>
  <c r="D3" i="7" l="1"/>
  <c r="C23" i="2"/>
  <c r="C22" i="2"/>
  <c r="C21" i="2"/>
  <c r="C20" i="2"/>
  <c r="C19" i="2"/>
  <c r="J52" i="5" l="1"/>
  <c r="J52" i="9" s="1"/>
  <c r="P52" i="9" s="1"/>
  <c r="J52" i="2" l="1"/>
  <c r="P52" i="5"/>
  <c r="W3" i="2"/>
  <c r="J53" i="2"/>
  <c r="J54" i="2"/>
  <c r="J55" i="2"/>
  <c r="C39" i="2" l="1"/>
  <c r="C38" i="2"/>
  <c r="C37" i="2"/>
  <c r="C36" i="2"/>
  <c r="C35" i="2"/>
  <c r="C34" i="2"/>
  <c r="C33" i="2"/>
  <c r="C32" i="2"/>
  <c r="C31" i="2"/>
  <c r="P66" i="5"/>
  <c r="P65" i="5"/>
  <c r="P64" i="5"/>
  <c r="P63" i="5"/>
  <c r="P62" i="5"/>
  <c r="P61" i="5"/>
  <c r="P60" i="5"/>
  <c r="P59" i="5"/>
  <c r="P58" i="5"/>
  <c r="P57" i="5"/>
  <c r="X40" i="5"/>
  <c r="T40" i="5"/>
  <c r="E40" i="5"/>
  <c r="D40" i="5"/>
  <c r="C40" i="5"/>
  <c r="T17" i="5"/>
  <c r="T24" i="5" s="1"/>
  <c r="T26" i="5" l="1"/>
  <c r="T42" i="5" s="1"/>
  <c r="P40" i="5"/>
  <c r="X17" i="5"/>
  <c r="X24" i="5" s="1"/>
  <c r="X26" i="5" s="1"/>
  <c r="X42" i="5" s="1"/>
  <c r="T17" i="2"/>
  <c r="T24" i="2" s="1"/>
  <c r="C40" i="2"/>
  <c r="D40" i="2"/>
  <c r="E40" i="2"/>
  <c r="T40" i="2"/>
  <c r="X40" i="2"/>
  <c r="P57" i="2"/>
  <c r="P58" i="2"/>
  <c r="P59" i="2"/>
  <c r="P60" i="2"/>
  <c r="P61" i="2"/>
  <c r="P62" i="2"/>
  <c r="P63" i="2"/>
  <c r="P64" i="2"/>
  <c r="P65" i="2"/>
  <c r="P66" i="2"/>
  <c r="J50" i="5" l="1"/>
  <c r="T26" i="2"/>
  <c r="T42" i="2" s="1"/>
  <c r="P53" i="5"/>
  <c r="P42" i="5"/>
  <c r="P54" i="5"/>
  <c r="P49" i="5"/>
  <c r="P55" i="5"/>
  <c r="P48" i="5"/>
  <c r="P40" i="2"/>
  <c r="P24" i="2"/>
  <c r="X17" i="2"/>
  <c r="X24" i="2" s="1"/>
  <c r="X26" i="2" s="1"/>
  <c r="X42" i="2" s="1"/>
  <c r="J50" i="2" l="1"/>
  <c r="J50" i="9"/>
  <c r="P26" i="2"/>
  <c r="P52" i="2" s="1"/>
  <c r="X50" i="5"/>
  <c r="X49" i="5"/>
  <c r="T49" i="5"/>
  <c r="X48" i="5"/>
  <c r="T48" i="5"/>
  <c r="P45" i="5"/>
  <c r="T50" i="9" l="1"/>
  <c r="T67" i="9" s="1"/>
  <c r="T69" i="9" s="1"/>
  <c r="X50" i="9"/>
  <c r="X67" i="9" s="1"/>
  <c r="X69" i="9" s="1"/>
  <c r="P67" i="9"/>
  <c r="P71" i="9" s="1"/>
  <c r="G9" i="3" s="1"/>
  <c r="P54" i="2"/>
  <c r="X50" i="2"/>
  <c r="P53" i="2"/>
  <c r="P42" i="2"/>
  <c r="P45" i="2" s="1"/>
  <c r="P48" i="2"/>
  <c r="X48" i="2" s="1"/>
  <c r="P49" i="2"/>
  <c r="X49" i="2" s="1"/>
  <c r="P55" i="2"/>
  <c r="T50" i="5"/>
  <c r="T67" i="5" s="1"/>
  <c r="T69" i="5" s="1"/>
  <c r="P67" i="5"/>
  <c r="P71" i="5" s="1"/>
  <c r="G7" i="3" s="1"/>
  <c r="X67" i="5"/>
  <c r="X69" i="5" s="1"/>
  <c r="T71" i="9" l="1"/>
  <c r="H9" i="3" s="1"/>
  <c r="X71" i="9"/>
  <c r="I9" i="3" s="1"/>
  <c r="T48" i="2"/>
  <c r="X67" i="2"/>
  <c r="X69" i="2" s="1"/>
  <c r="T50" i="2"/>
  <c r="T49" i="2"/>
  <c r="X71" i="5"/>
  <c r="I7" i="3" s="1"/>
  <c r="T71" i="5"/>
  <c r="H7" i="3" s="1"/>
  <c r="T67" i="2" l="1"/>
  <c r="T69" i="2" s="1"/>
  <c r="P67" i="2"/>
  <c r="P71" i="2" s="1"/>
  <c r="G8" i="3" s="1"/>
  <c r="T71" i="2" l="1"/>
  <c r="H8" i="3" s="1"/>
  <c r="X71" i="2"/>
  <c r="I8"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<sst xmlns="http://schemas.openxmlformats.org/spreadsheetml/2006/main" count="815" uniqueCount="291">
  <si>
    <t xml:space="preserve">  </t>
  </si>
  <si>
    <t/>
  </si>
  <si>
    <t>(I)</t>
  </si>
  <si>
    <t>TOTAL JOB CHARGE RATES for LABOR  (Straight-time rate + adders)</t>
  </si>
  <si>
    <t>(A)</t>
  </si>
  <si>
    <t>Vacation/Holiday</t>
  </si>
  <si>
    <t>(B)</t>
  </si>
  <si>
    <t>(C)</t>
  </si>
  <si>
    <t>Health &amp; Welfare</t>
  </si>
  <si>
    <t>Pension</t>
  </si>
  <si>
    <t>(D)</t>
  </si>
  <si>
    <t>(E)</t>
  </si>
  <si>
    <t>(F)</t>
  </si>
  <si>
    <t>(G)</t>
  </si>
  <si>
    <t>TOTAL TAXABLE FRINGES</t>
  </si>
  <si>
    <t>END</t>
  </si>
  <si>
    <t>(H)</t>
  </si>
  <si>
    <t>CRAFT / TRADE:</t>
  </si>
  <si>
    <t>CLASSIFICATION:</t>
  </si>
  <si>
    <r>
      <t>Others</t>
    </r>
    <r>
      <rPr>
        <sz val="8"/>
        <rFont val="Arial"/>
        <family val="2"/>
      </rPr>
      <t xml:space="preserve"> (specify)</t>
    </r>
  </si>
  <si>
    <t>TOTAL TAXABLE WAGE (A+B)</t>
  </si>
  <si>
    <t>HOURLY STRAIGHT TIME RATE</t>
  </si>
  <si>
    <t>HOURLY 1½ TIME ADDER</t>
  </si>
  <si>
    <t>HOURLY DOUBLE TIME ADDER</t>
  </si>
  <si>
    <t>TOTAL TRADE RATE (C+D)</t>
  </si>
  <si>
    <t>OVERHEAD &amp; PROFIT</t>
  </si>
  <si>
    <t>%</t>
  </si>
  <si>
    <t>TOTAL NON-TAXABLE FRINGES</t>
  </si>
  <si>
    <t>or   $</t>
  </si>
  <si>
    <r>
      <t xml:space="preserve">or  </t>
    </r>
    <r>
      <rPr>
        <sz val="10"/>
        <rFont val="Arial"/>
        <family val="2"/>
      </rPr>
      <t xml:space="preserve"> $</t>
    </r>
  </si>
  <si>
    <t xml:space="preserve"> = predetermined or automatic calculation</t>
  </si>
  <si>
    <t>TAXABLE BASE WAGE</t>
  </si>
  <si>
    <t xml:space="preserve"> UNION LOCAL No.:</t>
  </si>
  <si>
    <r>
      <t xml:space="preserve">Others </t>
    </r>
    <r>
      <rPr>
        <sz val="8"/>
        <rFont val="Arial"/>
        <family val="2"/>
      </rPr>
      <t>(specify)</t>
    </r>
    <r>
      <rPr>
        <sz val="10"/>
        <rFont val="Arial"/>
        <family val="2"/>
      </rPr>
      <t>:</t>
    </r>
  </si>
  <si>
    <t>NO ADDER APPLIES</t>
  </si>
  <si>
    <t>PER TRADE AGREEMENT*</t>
  </si>
  <si>
    <t xml:space="preserve"> = to be completed by Contractor</t>
  </si>
  <si>
    <t>TOTAL TAXES and BURDEN</t>
  </si>
  <si>
    <t>* If Adders are allowed for these items by trade agreement, attach copy of agreement or rate sheet on Union letterhead for verification.</t>
  </si>
  <si>
    <t>STRAIGHT TIME</t>
  </si>
  <si>
    <t>EXPIRATION DATE</t>
  </si>
  <si>
    <t>CRAFT / TRADE</t>
  </si>
  <si>
    <t>DOUBLE TIME</t>
  </si>
  <si>
    <t>ADDER TOTALS (E+G)</t>
  </si>
  <si>
    <t>CLASSIFICATION</t>
  </si>
  <si>
    <r>
      <t xml:space="preserve">LOCAL #
</t>
    </r>
    <r>
      <rPr>
        <sz val="10"/>
        <rFont val="Arial"/>
        <family val="2"/>
      </rPr>
      <t>(if used)</t>
    </r>
  </si>
  <si>
    <t xml:space="preserve"> </t>
  </si>
  <si>
    <t>(15% max)</t>
  </si>
  <si>
    <t>#</t>
  </si>
  <si>
    <t>or</t>
  </si>
  <si>
    <t>CONTRACTOR:</t>
  </si>
  <si>
    <t>In accordance with U-M Standard General Conditions, Article 15, submit one completed sheet for each trade classification to be performing Work on the project site.</t>
  </si>
  <si>
    <r>
      <t xml:space="preserve">Taxes and Burden   </t>
    </r>
    <r>
      <rPr>
        <i/>
        <sz val="10"/>
        <rFont val="Arial"/>
        <family val="2"/>
      </rPr>
      <t>Applied to: (as noted)</t>
    </r>
  </si>
  <si>
    <t>Date of Revision</t>
  </si>
  <si>
    <t>Description</t>
  </si>
  <si>
    <t>Labor Rate Sheet</t>
  </si>
  <si>
    <t>Changed formula for Michigan SBT to be applied to Total Trade Rate ( E ) instead of Total Taxable Wage ( C )</t>
  </si>
  <si>
    <t>By</t>
  </si>
  <si>
    <t>WEB</t>
  </si>
  <si>
    <t>June 15,2006</t>
  </si>
  <si>
    <t>Initial Publication</t>
  </si>
  <si>
    <t>Workbook</t>
  </si>
  <si>
    <t>Instructions</t>
  </si>
  <si>
    <t>Changed Item G.3, Small Tool Allowance, to 3% (from 1%) to match Labor Rate Sheet (this was a typo)</t>
  </si>
  <si>
    <t>Worksheet</t>
  </si>
  <si>
    <t>SPY</t>
  </si>
  <si>
    <t>Feb. 21, 2008</t>
  </si>
  <si>
    <t xml:space="preserve">Revised requirement for submittal of worksheets and summary from 10 days after receipt of Notice to Proceed to prior to processing of Change Orders.    </t>
  </si>
  <si>
    <t>Blocked out SBT (Michigan Single Business Tax) line, deleted formulas and added note that tax was repealed 1/1/08.</t>
  </si>
  <si>
    <t>Added Form Revision Date under AEC Logo</t>
  </si>
  <si>
    <t>(0.8% max.)</t>
  </si>
  <si>
    <t>Labor Rate Sheets</t>
  </si>
  <si>
    <t>Workers' Comp Calculator</t>
  </si>
  <si>
    <t>S.U.T.A./M.E.S.C.  Rate</t>
  </si>
  <si>
    <r>
      <t>Taxable Fringes</t>
    </r>
    <r>
      <rPr>
        <b/>
        <i/>
        <sz val="10"/>
        <rFont val="Arial"/>
        <family val="2"/>
      </rPr>
      <t xml:space="preserve"> </t>
    </r>
    <r>
      <rPr>
        <i/>
        <sz val="10"/>
        <rFont val="Arial"/>
        <family val="2"/>
      </rPr>
      <t xml:space="preserve">  Applied to Base Wage</t>
    </r>
    <r>
      <rPr>
        <sz val="10"/>
        <rFont val="Arial"/>
        <family val="2"/>
      </rPr>
      <t xml:space="preserve">  x </t>
    </r>
    <r>
      <rPr>
        <b/>
        <sz val="10"/>
        <rFont val="Arial"/>
        <family val="2"/>
      </rPr>
      <t xml:space="preserve"> (A)</t>
    </r>
  </si>
  <si>
    <r>
      <t>Taxable Fringes</t>
    </r>
    <r>
      <rPr>
        <b/>
        <i/>
        <sz val="10"/>
        <rFont val="Arial"/>
        <family val="2"/>
      </rPr>
      <t xml:space="preserve"> </t>
    </r>
    <r>
      <rPr>
        <i/>
        <sz val="10"/>
        <rFont val="Arial"/>
        <family val="2"/>
      </rPr>
      <t xml:space="preserve">  Applied to Base Wage</t>
    </r>
    <r>
      <rPr>
        <sz val="10"/>
        <rFont val="Arial"/>
        <family val="2"/>
      </rPr>
      <t xml:space="preserve">  x  </t>
    </r>
    <r>
      <rPr>
        <b/>
        <sz val="10"/>
        <rFont val="Arial"/>
        <family val="2"/>
      </rPr>
      <t>(A)</t>
    </r>
  </si>
  <si>
    <r>
      <t xml:space="preserve">Non-taxable Fringes:  </t>
    </r>
    <r>
      <rPr>
        <i/>
        <sz val="10"/>
        <rFont val="Arial"/>
        <family val="2"/>
      </rPr>
      <t>Applied to Base Wage</t>
    </r>
    <r>
      <rPr>
        <sz val="10"/>
        <rFont val="Arial"/>
        <family val="2"/>
      </rPr>
      <t xml:space="preserve">  x  </t>
    </r>
    <r>
      <rPr>
        <b/>
        <sz val="10"/>
        <rFont val="Arial"/>
        <family val="2"/>
      </rPr>
      <t>(A)</t>
    </r>
  </si>
  <si>
    <r>
      <t>Applied to Total Trade Rate</t>
    </r>
    <r>
      <rPr>
        <sz val="8"/>
        <rFont val="Arial"/>
        <family val="2"/>
      </rPr>
      <t xml:space="preserve">  x  </t>
    </r>
    <r>
      <rPr>
        <b/>
        <sz val="8"/>
        <rFont val="Arial"/>
        <family val="2"/>
      </rPr>
      <t>(E)</t>
    </r>
  </si>
  <si>
    <r>
      <t xml:space="preserve">F.I.C.A.  x  </t>
    </r>
    <r>
      <rPr>
        <b/>
        <sz val="10"/>
        <rFont val="Arial"/>
        <family val="2"/>
      </rPr>
      <t>(C)</t>
    </r>
  </si>
  <si>
    <r>
      <t xml:space="preserve">F.U.T.A.  x  </t>
    </r>
    <r>
      <rPr>
        <b/>
        <sz val="10"/>
        <rFont val="Arial"/>
        <family val="2"/>
      </rPr>
      <t>(C)</t>
    </r>
  </si>
  <si>
    <r>
      <t xml:space="preserve">S.U.T.A. / M.E.S.C.  x  </t>
    </r>
    <r>
      <rPr>
        <b/>
        <sz val="10"/>
        <rFont val="Arial"/>
        <family val="2"/>
      </rPr>
      <t>(C)</t>
    </r>
  </si>
  <si>
    <r>
      <t xml:space="preserve">Michigan SBT  x  </t>
    </r>
    <r>
      <rPr>
        <b/>
        <sz val="10"/>
        <rFont val="Arial"/>
        <family val="2"/>
      </rPr>
      <t>(E)</t>
    </r>
  </si>
  <si>
    <r>
      <t xml:space="preserve">Workers' Comp.  x  </t>
    </r>
    <r>
      <rPr>
        <b/>
        <sz val="10"/>
        <rFont val="Arial"/>
        <family val="2"/>
      </rPr>
      <t>(C)</t>
    </r>
  </si>
  <si>
    <r>
      <t xml:space="preserve">Gen. Liability Insurance Allowance  x  </t>
    </r>
    <r>
      <rPr>
        <b/>
        <sz val="9"/>
        <rFont val="Arial"/>
        <family val="2"/>
      </rPr>
      <t>(C)</t>
    </r>
  </si>
  <si>
    <r>
      <t xml:space="preserve">Bonds Allowance  x  </t>
    </r>
    <r>
      <rPr>
        <b/>
        <sz val="10"/>
        <rFont val="Arial"/>
        <family val="2"/>
      </rPr>
      <t>(C)</t>
    </r>
  </si>
  <si>
    <r>
      <t xml:space="preserve">Small Tools Allowance  x  </t>
    </r>
    <r>
      <rPr>
        <b/>
        <sz val="10"/>
        <rFont val="Arial"/>
        <family val="2"/>
      </rPr>
      <t>(C)</t>
    </r>
  </si>
  <si>
    <r>
      <t xml:space="preserve">Others </t>
    </r>
    <r>
      <rPr>
        <sz val="8"/>
        <rFont val="Arial"/>
        <family val="2"/>
      </rPr>
      <t>(specify)</t>
    </r>
    <r>
      <rPr>
        <sz val="10"/>
        <rFont val="Arial"/>
        <family val="2"/>
      </rPr>
      <t xml:space="preserve">:  x  </t>
    </r>
    <r>
      <rPr>
        <b/>
        <sz val="10"/>
        <rFont val="Arial"/>
        <family val="2"/>
      </rPr>
      <t>(C)</t>
    </r>
  </si>
  <si>
    <t>1½ TIME</t>
  </si>
  <si>
    <t>Changed Item G.2, General Liability Allowance, to 1% (from 3%) to match Labor Rate Sheet (this was a typo)</t>
  </si>
  <si>
    <t>Changed reference to AEC website from Plant Ext to AEC</t>
  </si>
  <si>
    <t>Calculations for Workers' Compensation</t>
  </si>
  <si>
    <t>Row #</t>
  </si>
  <si>
    <t>Calculation</t>
  </si>
  <si>
    <t>A</t>
  </si>
  <si>
    <t>($'s / Year)</t>
  </si>
  <si>
    <t>B</t>
  </si>
  <si>
    <t>C</t>
  </si>
  <si>
    <t>D</t>
  </si>
  <si>
    <t>($'s / $100)</t>
  </si>
  <si>
    <t>E</t>
  </si>
  <si>
    <t>(% / Hr)</t>
  </si>
  <si>
    <t>Rate per $100 for Type of Risk</t>
  </si>
  <si>
    <t>Discounted Rate per $100 of Labor</t>
  </si>
  <si>
    <t>Workers' Comp Percentage per Hour of Labor</t>
  </si>
  <si>
    <t>WAGE EXPIRES:</t>
  </si>
  <si>
    <t>PRIME CONTRACTOR:</t>
  </si>
  <si>
    <t>APPROVAL DATE</t>
  </si>
  <si>
    <t>DATE SUBMITTED:</t>
  </si>
  <si>
    <t>DATE APPROVED:</t>
  </si>
  <si>
    <t>BY:</t>
  </si>
  <si>
    <t>Jan. 3, 2012</t>
  </si>
  <si>
    <t>Delete reference to Bob Spychalski contact information.</t>
  </si>
  <si>
    <t>TGS</t>
  </si>
  <si>
    <t xml:space="preserve">Revise "Prime Contractor" to Contractor, delete subcontractor, and delete project name and number,  </t>
  </si>
  <si>
    <t>Summary Sheet</t>
  </si>
  <si>
    <t>Revise "Contractor" to Prime Contractor, add Project No., and include "Prime Contractor" in Trade Name</t>
  </si>
  <si>
    <t>JE/TGS</t>
  </si>
  <si>
    <t>PROJECT LABOR RATE SUMMARY</t>
  </si>
  <si>
    <t>LABOR RATE CALCULATION SHEET - Journeyman</t>
  </si>
  <si>
    <t>LABOR RATE CALCULATION SHEET - Foreman</t>
  </si>
  <si>
    <t>(Go To W Comp Tab)</t>
  </si>
  <si>
    <t>SUBMIT INSURER'S WORKERS' COMPENSATION POLICY INFORMATION PAGE</t>
  </si>
  <si>
    <t>Unmodified Subtotal Premium</t>
  </si>
  <si>
    <t>Total Policy Premium</t>
  </si>
  <si>
    <t>Charge Rate Multiplier</t>
  </si>
  <si>
    <t>Row C x Row D</t>
  </si>
  <si>
    <t>Row B / Row A</t>
  </si>
  <si>
    <t>PRIME CONTRACTOR 
or, SUBCONTRACTOR</t>
  </si>
  <si>
    <t>PROJECT NO:</t>
  </si>
  <si>
    <t>PROJECT:</t>
  </si>
  <si>
    <t>BUILDING:</t>
  </si>
  <si>
    <t>Added two more LABOR RATE Sheets: one for Journeyman and one for Foreman. JOURNEYMAN DATA FEEDS INTO OTHER TWO SHEETS.</t>
  </si>
  <si>
    <t xml:space="preserve">Added "Submit Calculation". </t>
  </si>
  <si>
    <t>Added a "Workers' Comp Calculator" worksheet and linked the output to the W/C cell on the Journeyman Labor Rate Sheet.  Journeyman W/C cell links to Foreman W/C cell.</t>
  </si>
  <si>
    <t>Trade
Contractor's
Inputs</t>
  </si>
  <si>
    <t>Units</t>
  </si>
  <si>
    <t>Contractor:</t>
  </si>
  <si>
    <t>In accordance with U-M Supplemental General Conditions, Article 15, submit one completed sheet for each trade classification to be performing Work on the project site.</t>
  </si>
  <si>
    <t>Instructions and Labor Rate Sheets</t>
  </si>
  <si>
    <t>Amended reference to Article 15 of the "Standard General Conditions" to Article 15 as amended by the "Supplemental General Conditions".</t>
  </si>
  <si>
    <t>Updated the references to the current UofM AEC web page address.</t>
  </si>
  <si>
    <t>Color Codes Defined: LT Blue = fixed formulas or values; Lt Yellow = Data Entry by Contractor; Tan = Data fed from "Journeyman" Sheet or W/C Sheet.</t>
  </si>
  <si>
    <t>Calculations for SUTA/MESC Hourly Wage Calculation</t>
  </si>
  <si>
    <t>($'s )</t>
  </si>
  <si>
    <t>F</t>
  </si>
  <si>
    <t>G</t>
  </si>
  <si>
    <t>H</t>
  </si>
  <si>
    <t>E x F</t>
  </si>
  <si>
    <t>A + B + C + D</t>
  </si>
  <si>
    <t>MESC Premium</t>
  </si>
  <si>
    <t>(Hours)</t>
  </si>
  <si>
    <t>Contractor's
Inputs</t>
  </si>
  <si>
    <t>G / H</t>
  </si>
  <si>
    <t>(Go To SUTA Rate Tab)</t>
  </si>
  <si>
    <t>J</t>
  </si>
  <si>
    <t>($'s/Hour )</t>
  </si>
  <si>
    <t>Added a "SUTA MESC Rate Calculator" worksheet and linked the output to the S.U.T.A. cell on the Journeyman Labor Rate Sheet.  The Journeyman S.U.T.A. cell links to the S.U.T.A. cell on the Foreman Labor Rate Sheet.</t>
  </si>
  <si>
    <t>JE</t>
  </si>
  <si>
    <t>Journeyman Sheet</t>
  </si>
  <si>
    <t>Foreman Sheet</t>
  </si>
  <si>
    <t>Widened Col J to 55 Pixels to accommodate a two decimal number; Changed all "percentage" cells to two decimal digit numbers; Double-checked the locking of all "LOCKED" cells</t>
  </si>
  <si>
    <t>Locked Cells J-50 &amp; J-52 which were previously "unlocked" and being over-written by contractors; Changed all "percentage" cells to two decimal digit numbers; Double-checked the locking of all "LOCKED" cells.</t>
  </si>
  <si>
    <t>Summary of Revisions to Labor Rate Worksheet and Instructions</t>
  </si>
  <si>
    <t>All Sheets</t>
  </si>
  <si>
    <t>Changed "Revision Date" on the "Instructions" sheet to a "mo/da/yr" format and made it the source data for all other worksheets.  Permitted viewing access to all formulas in "locked" cells for information and understanding of the users.</t>
  </si>
  <si>
    <t>Locked Cells J49 &amp; J49 and changed the highlight color to Lt Blue; Changed number format of Col J to "Arial 10" with two decimals; double-checked status of all "locked" cells.</t>
  </si>
  <si>
    <t>Increased width of Col J to 55 Pixels;  Changed number format of Col J to "Arial 10" with two decimals; double-checked status of all "locked" cells.</t>
  </si>
  <si>
    <t>Project Labor Rate Summary</t>
  </si>
  <si>
    <t>Changed Printout Footer to "Rev 07/18/12"</t>
  </si>
  <si>
    <t>Changed Printout Footer to "Rev 07/18/12". Unlocked Rows 9 to 25, Columns A to I.  Formatted Rows 9 to 25 to match Rows 7 &amp; 8 for contractor entry of additional Labor Rates.</t>
  </si>
  <si>
    <t>Updated items B &amp; C = "U/L" &amp; "Bold".  Amended text of PLRS sheet, items B &amp; C and added three bullets re-defining the content of a valid submittal.  Amended the "Contact" information at the end of the document.</t>
  </si>
  <si>
    <t>WC Calculator</t>
  </si>
  <si>
    <t>SUTA Calculator</t>
  </si>
  <si>
    <t>Turned-off "show a zero in cells that have a zero value"; Unhide Column AB; Columns AB thru AH: unprotect cells + Center text vertically + Change Font to Red; Revised Footer text to reflect date of current incidental changes (10/25/12); Lightened yellow, blue and tan shading for clearer printing; Installed left border on cell A11</t>
  </si>
  <si>
    <t>Turned-off "show a zero in cells that have a zero value"; Columns AB thru AH: unprotect cells + Center text vertically + Change Font to Red; Revised Footer text to reflect date of current incidental changes (10/25/12); Lightened yellow, blue and tan shading for clearer printing; Installed left border on cell A11</t>
  </si>
  <si>
    <t>Columns G thru M: unprotect cells + Center text vertically + Change Font to Red; Revised Footer text to reflect date of current incidental changes (10/25/12); Lightened yellow, blue and tan shading for clearer printing</t>
  </si>
  <si>
    <t>Excel Workbook</t>
  </si>
  <si>
    <t>Line "D": Added underlined, bolded text requesting the submittal of the company's previous year's "Employer Quarterly Tax Reports", in PDF format, as back-up for the SUTA MESC calculations; Noted this new back-up requirement by adding Line "C-4" at the bottom of the sheet.</t>
  </si>
  <si>
    <t xml:space="preserve">Updated the "latest revision" text in the upper right hand corner of each worksheet to reflect the latest revision: "Revised Oct 25, 2012" </t>
  </si>
  <si>
    <t>SUTA MESC Rate Calculator</t>
  </si>
  <si>
    <t>LABOR RATE Tab</t>
  </si>
  <si>
    <t>Added a Row for the "General Foreman" labor classification</t>
  </si>
  <si>
    <t>1st Shift</t>
  </si>
  <si>
    <t>Added a worksheet tab for the "General Foreman" labor classification; Added the "Shift" designation next to the work classification</t>
  </si>
  <si>
    <t>Updated "Revised Date" in Row 4 to June 01, 2013; Revised the Hot Link in Row 8 to reflect the "Contractor Links" subdirectory of the AEC Website; Revised the language of item "D." regarding SUTA and underlined the changes; Changed the font of the content of Row "C" from black to "bold", "red" for the required documentation for a valid Labor Rates submittal.</t>
  </si>
  <si>
    <t>Revised all references of 2011 to 2012 and of 2012 to 2013; Revised SUTA Rate to be paid by U-M to 12.46%; Revised item "H" to read (Salaried + Hourly); Deleted "MESC" from the Tab Title</t>
  </si>
  <si>
    <t>Changed Revision Date; Revised various texts adding "bolding" and "underlining" for emphasis - RE-READ THE UPDATE PLEASE</t>
  </si>
  <si>
    <t>Revised the update date to "Revised June 01, 2014"</t>
  </si>
  <si>
    <t>Revised Tab Name; Changed dates on Lines A, B, C, D, E, F, H and J; Updated the Taxation rate from 12.46% to 12.55%</t>
  </si>
  <si>
    <t>N/A</t>
  </si>
  <si>
    <t>&lt; Average of Annual Paychecks [for individuals of this classification] divided by 2080 Hrs</t>
  </si>
  <si>
    <t>Holiday</t>
  </si>
  <si>
    <t>Sick &amp; Personal</t>
  </si>
  <si>
    <t>&lt; Average annual cost per employee / 2,080 Hrs</t>
  </si>
  <si>
    <t>&lt; Average Base Vacation on ??? Paid Days (SEE Holiday below) [show documentation]</t>
  </si>
  <si>
    <t>&lt; Average Base Holiday on ??? Paid Days [Show documentation]</t>
  </si>
  <si>
    <t>&lt; Average Base Sick/Personal based on ??? Hrs per year [show documentation]</t>
  </si>
  <si>
    <t>MASTER</t>
  </si>
  <si>
    <t>&lt; Expiration Date to be inputted by Contractor/Vendor</t>
  </si>
  <si>
    <t>Revise Formulas in Columns "C" and "E" for clarity of printout.</t>
  </si>
  <si>
    <t>Added Bold/Caps Note to "Read the Instructions"</t>
  </si>
  <si>
    <t>To download this spreadsheet or get a newer update, please follow the Hyperlink below:</t>
  </si>
  <si>
    <t>http://www.umaec.umich.edu/for-vendors/project-documents/bid-resources/</t>
  </si>
  <si>
    <t>Entered an active Hyperlink to the AEC Website \ Contractor Links in Row 5</t>
  </si>
  <si>
    <t>Labor Rate Calculation Sheet (LRCS) INSTRUCTIONS</t>
  </si>
  <si>
    <t>PLEASE DOWNLOAD, READ AND FOLLOW THE SEPARATE INSTRUCTIONS AND EXAMPLES FILE.  SUBMIT ALL REQUIRED BACK-UP</t>
  </si>
  <si>
    <t>Instructions &amp; Examples Webpages</t>
  </si>
  <si>
    <t>THE SUBMITTAL OF A TRADE LABOR RATE SHALL INCLUDE:</t>
  </si>
  <si>
    <t>1.  One Excel workbook for each trade being submitted for approval.</t>
  </si>
  <si>
    <t>Revised this page to match the Hourly LRCS Instructions.</t>
  </si>
  <si>
    <t>Labor Rate - PE</t>
  </si>
  <si>
    <t>Labor Rate - PM</t>
  </si>
  <si>
    <t>Labor Rate - FE</t>
  </si>
  <si>
    <t>Unprotected Cell S8 for contractor "work classification" designation</t>
  </si>
  <si>
    <t>Management / Engineering</t>
  </si>
  <si>
    <t>ALL Tabs</t>
  </si>
  <si>
    <t>Removed all "Footers"</t>
  </si>
  <si>
    <r>
      <t>JOB CHARGE RATES for "</t>
    </r>
    <r>
      <rPr>
        <b/>
        <sz val="12"/>
        <color rgb="FFFF0000"/>
        <rFont val="Arial"/>
        <family val="2"/>
      </rPr>
      <t>SALARIED</t>
    </r>
    <r>
      <rPr>
        <b/>
        <sz val="12"/>
        <rFont val="Arial"/>
        <family val="2"/>
      </rPr>
      <t>" LABOR</t>
    </r>
  </si>
  <si>
    <t>Changed Contact Information to yhuballa@umich.edu &amp; Phone: (734) 763-3317</t>
  </si>
  <si>
    <t>YH</t>
  </si>
  <si>
    <t>Changed Revision Date to March 16, 2015</t>
  </si>
  <si>
    <t>Deleted Wage Expiration Date - Should be entered by Contractor</t>
  </si>
  <si>
    <t>LABOR RATE - Project Manager</t>
  </si>
  <si>
    <t>Revised Quarterly Reports and Summary of Hours to 2014, Revised MESC Rates to 2015</t>
  </si>
  <si>
    <t>Changed Revision Date to May 27, 2016 - Changed Item 4 - MESC to 2015</t>
  </si>
  <si>
    <t>ATP</t>
  </si>
  <si>
    <t>Updated Contact Information to John Minuth minjohn@umich.edu</t>
  </si>
  <si>
    <t>Revised Quarterly Reports and Summary of Hours to 2015, Revised MESC Rates to 2016.  Updated MESC Rate from 12.7% to 12.94%</t>
  </si>
  <si>
    <t>Added ** Show Documentation ** for additional Taxes &amp; Burden items</t>
  </si>
  <si>
    <t>Labor Rate PM</t>
  </si>
  <si>
    <t>Foreman / Gen Foreman Sheet</t>
  </si>
  <si>
    <t>Added hyperlink to resources page on AEC website</t>
  </si>
  <si>
    <t>Changed Revision Date to June 1, 2016</t>
  </si>
  <si>
    <t>April 24,2017</t>
  </si>
  <si>
    <t>Changed Revision Date to April 24, 2017</t>
  </si>
  <si>
    <t>JM</t>
  </si>
  <si>
    <t>Revised date on Quarterly Reports requested to 2016</t>
  </si>
  <si>
    <t>Added Line 5 Request for Total Hours Summary</t>
  </si>
  <si>
    <t>Revised Quarterly Reports and Summary of Hours to 2016, Revised MESC Rates to 2017</t>
  </si>
  <si>
    <t>Jan. 2, 2018</t>
  </si>
  <si>
    <t>Changed Revision Date to January 2, 2018</t>
  </si>
  <si>
    <t>Project Manager Sheet</t>
  </si>
  <si>
    <t>Locked Overhead and Profit Modifier</t>
  </si>
  <si>
    <t>Revised Quarterly Reports and Summary of Hours to 2017, Revised MESC Rates to 2018</t>
  </si>
  <si>
    <t>Revised Date on Quarterly Reports Requested to 2017</t>
  </si>
  <si>
    <t>Eliminated References to Fringes</t>
  </si>
  <si>
    <t>PM, FE &amp; PE Sheets</t>
  </si>
  <si>
    <t>Eliminated Classification/Title</t>
  </si>
  <si>
    <t>Revised Tab Names to Salaried A,B,C</t>
  </si>
  <si>
    <t>Changed Revision Date to January 8, 2018</t>
  </si>
  <si>
    <t>Jan. 8, 2018</t>
  </si>
  <si>
    <t>Revised Quarterly Reports and Summary of Hours to 2018, Revised MESC Rates to 2019</t>
  </si>
  <si>
    <t>Jan. 20, 2020</t>
  </si>
  <si>
    <t>Changed Revision Date to January 20, 2019</t>
  </si>
  <si>
    <t>Revised Quarterly Reports and Summary of Hours to 2019, Revised MESC Rates to 2020</t>
  </si>
  <si>
    <t>Changed Revision Date to March 23, 2021.  Removed reference to Prevailing Wages</t>
  </si>
  <si>
    <t>Revised Quarterly Reports and Summary of Hours to 2020, Revised MESC Rates to 2021</t>
  </si>
  <si>
    <t>Mar. 23, 2021</t>
  </si>
  <si>
    <t>April 14, 2022</t>
  </si>
  <si>
    <t>Changed Revision Date to April 14, 2022.  Removed reference to Prevailing Wages</t>
  </si>
  <si>
    <t>Revised Quarterly Reports and Summary of Hours to 2021, Revised MESC Rates to 2022</t>
  </si>
  <si>
    <t>Dec 8, 2022</t>
  </si>
  <si>
    <t>Revised phone number for estimator</t>
  </si>
  <si>
    <t>April 20, 2023</t>
  </si>
  <si>
    <t>Changed Revision Date to April 20, 2023.  Removed reference to Prevailing Wages</t>
  </si>
  <si>
    <t>Revised Quarterly Reports and Summary of Hours to 2022, Revised MESC Rates to 2023</t>
  </si>
  <si>
    <t>Feb 6 2024</t>
  </si>
  <si>
    <t>Changed Revision Date.  Removed reference to Prevailing Wages</t>
  </si>
  <si>
    <t>Revised Quarterly Reports and Summary of Hours to 2023, Revised MESC Rates to 2024</t>
  </si>
  <si>
    <t>October 16th, 2024</t>
  </si>
  <si>
    <t>Every Tab</t>
  </si>
  <si>
    <t>Added new AEC Logo &amp; updated the contact email &amp; phone in the instructions</t>
  </si>
  <si>
    <t>May 1st, 2025</t>
  </si>
  <si>
    <t>MESC Taxable Wages: 1st Qtr, 2024</t>
  </si>
  <si>
    <t>MESC Taxable Wages: 2nd Qtr, 2024</t>
  </si>
  <si>
    <t>MESC Taxable Wages: 3rd Qtr, 2024</t>
  </si>
  <si>
    <t>MESC Taxable Wages: 4th Qtr, 2024</t>
  </si>
  <si>
    <t>Total MESC Taxable Wages: 2024</t>
  </si>
  <si>
    <t>MESC RATE: 2025</t>
  </si>
  <si>
    <t>2024 Total Labor Hours (Salaried + Hourly)</t>
  </si>
  <si>
    <t>2025 MESC Per Hour Rate</t>
  </si>
  <si>
    <t xml:space="preserve">Updated Dates &amp; added new instructions </t>
  </si>
  <si>
    <t>3. Please provide payroll backup such as a check stub. Also provide backup and calculations for fringes.</t>
  </si>
  <si>
    <t>5. The Labor Rate Reviewer will email the approved labor rates, with any changes noted in red, to the Contractor.</t>
  </si>
  <si>
    <t>6. The Labor Rate Reviewer's approval is indicated on the top of both the labor rate calculation file by trade, as well as the trade summary by contractor sheets. These sheets are returned to the Contractor for their review and approval.</t>
  </si>
  <si>
    <t>7. The Contractor shall reply all "Approved" if they are in agreement with the email and attachments sent by the Labor Rate Reviewer. The email and approved labor rates are filed for reference.</t>
  </si>
  <si>
    <r>
      <t xml:space="preserve">Please address all questions and send submittals to </t>
    </r>
    <r>
      <rPr>
        <b/>
        <sz val="14"/>
        <color rgb="FF00B050"/>
        <rFont val="Arial"/>
        <family val="2"/>
      </rPr>
      <t>UMLaborRates@umich.edu</t>
    </r>
    <r>
      <rPr>
        <b/>
        <sz val="14"/>
        <rFont val="Arial"/>
        <family val="2"/>
      </rPr>
      <t xml:space="preserve"> or by phone at (734) 647-4816</t>
    </r>
  </si>
  <si>
    <t>May 28, 2025</t>
  </si>
  <si>
    <t xml:space="preserve">Updated Dates &amp; added new instructions. Locked the cells on the SUTA tab for the Quarterly reports and the hours. SUTA is now a standard $.75 per hour. The JM, FM and GF tabs have been updated. </t>
  </si>
  <si>
    <r>
      <t xml:space="preserve">2.  </t>
    </r>
    <r>
      <rPr>
        <b/>
        <sz val="10"/>
        <color theme="1"/>
        <rFont val="Arial"/>
        <family val="2"/>
      </rPr>
      <t xml:space="preserve">A standard rate of 2% will be used for the Workers Comp calculation. You </t>
    </r>
    <r>
      <rPr>
        <b/>
        <u/>
        <sz val="10"/>
        <color theme="1"/>
        <rFont val="Arial"/>
        <family val="2"/>
      </rPr>
      <t>do not</t>
    </r>
    <r>
      <rPr>
        <b/>
        <sz val="10"/>
        <color theme="1"/>
        <rFont val="Arial"/>
        <family val="2"/>
      </rPr>
      <t xml:space="preserve"> need to submit backup for the 2% rate. If your actual rate is over 2% and you would like to submit based on your actual rate (up to a maximum of 10%), please submit the required paperwork. </t>
    </r>
    <r>
      <rPr>
        <b/>
        <sz val="10"/>
        <color rgb="FFFF0000"/>
        <rFont val="Arial"/>
        <family val="2"/>
      </rPr>
      <t xml:space="preserve">An un-protected PDF copy of the company's </t>
    </r>
    <r>
      <rPr>
        <b/>
        <u/>
        <sz val="10"/>
        <color rgb="FFFF0000"/>
        <rFont val="Arial"/>
        <family val="2"/>
      </rPr>
      <t>current</t>
    </r>
    <r>
      <rPr>
        <b/>
        <sz val="10"/>
        <color rgb="FFFF0000"/>
        <rFont val="Arial"/>
        <family val="2"/>
      </rPr>
      <t xml:space="preserve"> Workers' Compensation Policy Information Form (declaration pages) [which includes all Rates of Remuneration per $100, the Subtotal Calculated Premium subject to modifications, all add and discount modifications and the Total Premium (to be paid). </t>
    </r>
  </si>
  <si>
    <t>4.  A standard rate of $.75 will be used for the SUTA amount. You do not need to submit the State of Michigan "Employer's Quarterly Tax Report" forms for this rate. This is a fixed rate for everyone.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</si>
</sst>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409]mmmm\ d\,\ yyyy;@"/>
    <numFmt numFmtId="166" formatCode="mm/dd/yy;@"/>
    <numFmt numFmtId="167" formatCode="&quot;$&quot;#,##0.00"/>
    <numFmt numFmtId="168" formatCode="_(&quot;$&quot;* #,##0_);_(&quot;$&quot;* \(#,##0\);_(&quot;$&quot;* &quot;-&quot;??_);_(@_)"/>
    <numFmt numFmtId="169" formatCode="_(* #,##0_);_(* \(#,##0\);_(* &quot;-&quot;??_);_(@_)"/>
  </numFmts>
  <fonts count="51" x14ac:knownFonts="1">
    <font>
      <sz val="10"/>
      <name val="Arial"/>
    </font>
    <font>
      <sz val="10"/>
      <name val="Arial"/>
      <family val="2"/>
    </font>
    <font>
      <sz val="8"/>
      <name val="Arial"/>
      <family val="2"/>
    </font>
    <font>
      <b/>
      <sz val="10"/>
      <name val="Arial"/>
      <family val="2"/>
    </font>
    <font>
      <b/>
      <sz val="10"/>
      <name val="Arial"/>
      <family val="2"/>
    </font>
    <font>
      <sz val="10"/>
      <name val="Arial"/>
      <family val="2"/>
    </font>
    <font>
      <sz val="10"/>
      <name val="Arial"/>
      <family val="2"/>
    </font>
    <font>
      <sz val="10"/>
      <color indexed="10"/>
      <name val="Arial"/>
      <family val="2"/>
    </font>
    <font>
      <b/>
      <sz val="10"/>
      <color indexed="12"/>
      <name val="Arial"/>
      <family val="2"/>
    </font>
    <font>
      <sz val="10"/>
      <name val="Arial"/>
      <family val="2"/>
    </font>
    <font>
      <b/>
      <sz val="10"/>
      <color indexed="12"/>
      <name val="Arial"/>
      <family val="2"/>
    </font>
    <font>
      <sz val="10"/>
      <name val="Courier New"/>
      <family val="3"/>
    </font>
    <font>
      <b/>
      <sz val="12"/>
      <name val="Courier New"/>
      <family val="3"/>
    </font>
    <font>
      <b/>
      <sz val="10"/>
      <name val="Courier New"/>
      <family val="3"/>
    </font>
    <font>
      <b/>
      <sz val="14"/>
      <name val="Courier New"/>
      <family val="3"/>
    </font>
    <font>
      <b/>
      <i/>
      <sz val="10"/>
      <name val="Arial"/>
      <family val="2"/>
    </font>
    <font>
      <sz val="8"/>
      <name val="Arial"/>
      <family val="2"/>
    </font>
    <font>
      <b/>
      <i/>
      <sz val="12"/>
      <name val="Arial"/>
      <family val="2"/>
    </font>
    <font>
      <b/>
      <sz val="9"/>
      <name val="Arial"/>
      <family val="2"/>
    </font>
    <font>
      <sz val="9"/>
      <name val="Arial"/>
      <family val="2"/>
    </font>
    <font>
      <sz val="7"/>
      <name val="Arial"/>
      <family val="2"/>
    </font>
    <font>
      <b/>
      <i/>
      <sz val="12.5"/>
      <name val="Arial"/>
      <family val="2"/>
    </font>
    <font>
      <b/>
      <sz val="9.5"/>
      <name val="Arial"/>
      <family val="2"/>
    </font>
    <font>
      <sz val="9.5"/>
      <name val="Arial"/>
      <family val="2"/>
    </font>
    <font>
      <i/>
      <sz val="10"/>
      <name val="Arial"/>
      <family val="2"/>
    </font>
    <font>
      <sz val="9"/>
      <name val="Arial"/>
      <family val="2"/>
    </font>
    <font>
      <b/>
      <sz val="12"/>
      <name val="Arial"/>
      <family val="2"/>
    </font>
    <font>
      <b/>
      <sz val="8"/>
      <name val="Arial"/>
      <family val="2"/>
    </font>
    <font>
      <b/>
      <sz val="8"/>
      <color indexed="8"/>
      <name val="Arial"/>
      <family val="2"/>
    </font>
    <font>
      <sz val="8"/>
      <color indexed="8"/>
      <name val="Tahoma"/>
      <family val="2"/>
    </font>
    <font>
      <b/>
      <sz val="10"/>
      <color indexed="8"/>
      <name val="Arial"/>
      <family val="2"/>
    </font>
    <font>
      <sz val="7.5"/>
      <name val="Arial"/>
      <family val="2"/>
    </font>
    <font>
      <sz val="8"/>
      <color rgb="FF000000"/>
      <name val="Tahoma"/>
      <family val="2"/>
    </font>
    <font>
      <i/>
      <sz val="8"/>
      <name val="Arial"/>
      <family val="2"/>
    </font>
    <font>
      <b/>
      <sz val="10"/>
      <color theme="1"/>
      <name val="Arial"/>
      <family val="2"/>
    </font>
    <font>
      <sz val="10"/>
      <color rgb="FFFF0000"/>
      <name val="Arial"/>
      <family val="2"/>
    </font>
    <font>
      <sz val="10"/>
      <name val="Arial"/>
      <family val="2"/>
    </font>
    <font>
      <sz val="10"/>
      <color theme="1"/>
      <name val="Arial"/>
      <family val="2"/>
    </font>
    <font>
      <b/>
      <sz val="16"/>
      <color rgb="FF000000"/>
      <name val="Calibri"/>
      <family val="2"/>
    </font>
    <font>
      <b/>
      <sz val="14"/>
      <color theme="1"/>
      <name val="Arial"/>
      <family val="2"/>
    </font>
    <font>
      <b/>
      <i/>
      <sz val="12.5"/>
      <color rgb="FFFF0000"/>
      <name val="Arial"/>
      <family val="2"/>
    </font>
    <font>
      <b/>
      <sz val="10"/>
      <color rgb="FFFF0000"/>
      <name val="Arial"/>
      <family val="2"/>
    </font>
    <font>
      <b/>
      <u/>
      <sz val="10"/>
      <color rgb="FFFF0000"/>
      <name val="Arial"/>
      <family val="2"/>
    </font>
    <font>
      <b/>
      <sz val="24"/>
      <color rgb="FFFF0000"/>
      <name val="Courier New"/>
      <family val="3"/>
    </font>
    <font>
      <u/>
      <sz val="10"/>
      <color theme="10"/>
      <name val="Arial"/>
      <family val="2"/>
    </font>
    <font>
      <sz val="12"/>
      <color rgb="FFFF0000"/>
      <name val="Arial"/>
      <family val="2"/>
    </font>
    <font>
      <b/>
      <u/>
      <sz val="12"/>
      <color theme="10"/>
      <name val="Arial"/>
      <family val="2"/>
    </font>
    <font>
      <b/>
      <sz val="12"/>
      <color rgb="FFFF0000"/>
      <name val="Arial"/>
      <family val="2"/>
    </font>
    <font>
      <b/>
      <u/>
      <sz val="10"/>
      <color theme="1"/>
      <name val="Arial"/>
      <family val="2"/>
    </font>
    <font>
      <b/>
      <sz val="14"/>
      <name val="Arial"/>
      <family val="2"/>
    </font>
    <font>
      <b/>
      <sz val="14"/>
      <color rgb="FF00B050"/>
      <name val="Arial"/>
      <family val="2"/>
    </font>
  </fonts>
  <fills count="7">
    <fill>
      <patternFill patternType="none"/>
    </fill>
    <fill>
      <patternFill patternType="gray125"/>
    </fill>
    <fill>
      <patternFill patternType="gray125">
        <bgColor indexed="9"/>
      </patternFill>
    </fill>
    <fill>
      <patternFill patternType="gray125">
        <fgColor indexed="8"/>
      </patternFill>
    </fill>
    <fill>
      <patternFill patternType="solid">
        <fgColor rgb="FFFFFFCC"/>
        <bgColor indexed="64"/>
      </patternFill>
    </fill>
    <fill>
      <patternFill patternType="solid">
        <fgColor rgb="FFE5FFFF"/>
        <bgColor indexed="64"/>
      </patternFill>
    </fill>
    <fill>
      <patternFill patternType="solid">
        <fgColor rgb="FFFEEFE2"/>
        <bgColor indexed="64"/>
      </patternFill>
    </fill>
  </fills>
  <borders count="30">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36" fillId="0" borderId="0" applyFont="0" applyFill="0" applyBorder="0" applyAlignment="0" applyProtection="0"/>
    <xf numFmtId="0" fontId="44" fillId="0" borderId="0" applyNumberFormat="0" applyFill="0" applyBorder="0" applyAlignment="0" applyProtection="0"/>
  </cellStyleXfs>
  <cellXfs count="372">
    <xf numFmtId="0" fontId="0" fillId="0" borderId="0" xfId="0"/>
    <xf numFmtId="0" fontId="5" fillId="0" borderId="0" xfId="0" applyFont="1"/>
    <xf numFmtId="0" fontId="6" fillId="0" borderId="0" xfId="0" applyFont="1"/>
    <xf numFmtId="0" fontId="1" fillId="0" borderId="0" xfId="0" applyFont="1"/>
    <xf numFmtId="0" fontId="12" fillId="0" borderId="0" xfId="0" applyFont="1" applyAlignment="1">
      <alignment horizontal="center" wrapText="1"/>
    </xf>
    <xf numFmtId="0" fontId="11" fillId="0" borderId="0" xfId="0" quotePrefix="1" applyFont="1" applyAlignment="1">
      <alignment horizontal="center" wrapText="1"/>
    </xf>
    <xf numFmtId="0" fontId="5" fillId="0" borderId="0" xfId="0" applyFont="1" applyAlignment="1">
      <alignment horizontal="center"/>
    </xf>
    <xf numFmtId="0" fontId="4" fillId="0" borderId="0" xfId="0" applyFont="1" applyAlignment="1">
      <alignment horizontal="center"/>
    </xf>
    <xf numFmtId="0" fontId="4" fillId="0" borderId="3" xfId="0" applyFont="1" applyBorder="1" applyAlignment="1">
      <alignment horizontal="center" vertical="center"/>
    </xf>
    <xf numFmtId="0" fontId="4" fillId="0" borderId="4" xfId="0" applyFont="1" applyBorder="1" applyAlignment="1">
      <alignment vertical="center"/>
    </xf>
    <xf numFmtId="0" fontId="5"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xf numFmtId="0" fontId="9" fillId="0" borderId="0" xfId="0" quotePrefix="1" applyFont="1"/>
    <xf numFmtId="0" fontId="5" fillId="0" borderId="0" xfId="0" quotePrefix="1" applyFont="1" applyAlignment="1">
      <alignment vertical="center"/>
    </xf>
    <xf numFmtId="0" fontId="10" fillId="0" borderId="0" xfId="0" applyFont="1" applyAlignment="1">
      <alignment horizontal="center" vertical="center"/>
    </xf>
    <xf numFmtId="0" fontId="5" fillId="0" borderId="1" xfId="0" applyFont="1" applyBorder="1" applyAlignment="1">
      <alignment vertical="center"/>
    </xf>
    <xf numFmtId="0" fontId="10" fillId="0" borderId="1" xfId="0" applyFont="1" applyBorder="1" applyAlignment="1">
      <alignment horizontal="center" vertical="center"/>
    </xf>
    <xf numFmtId="0" fontId="4" fillId="0" borderId="0" xfId="0" quotePrefix="1" applyFont="1" applyAlignment="1">
      <alignment vertical="center"/>
    </xf>
    <xf numFmtId="9" fontId="8" fillId="0" borderId="10" xfId="0" applyNumberFormat="1" applyFont="1" applyBorder="1" applyAlignment="1">
      <alignment horizontal="center" vertical="center"/>
    </xf>
    <xf numFmtId="0" fontId="4" fillId="0" borderId="10" xfId="0" applyFont="1" applyBorder="1" applyAlignment="1">
      <alignment horizontal="center" vertical="center"/>
    </xf>
    <xf numFmtId="0" fontId="5" fillId="0" borderId="10" xfId="0" applyFont="1" applyBorder="1" applyAlignment="1">
      <alignment vertical="center"/>
    </xf>
    <xf numFmtId="0" fontId="4" fillId="0" borderId="0" xfId="0" quotePrefix="1" applyFont="1" applyAlignment="1">
      <alignment horizontal="left"/>
    </xf>
    <xf numFmtId="0" fontId="19" fillId="0" borderId="0" xfId="0" applyFont="1"/>
    <xf numFmtId="0" fontId="19" fillId="0" borderId="0" xfId="0" quotePrefix="1" applyFont="1" applyAlignment="1">
      <alignment horizontal="left"/>
    </xf>
    <xf numFmtId="0" fontId="4" fillId="0" borderId="2"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Alignment="1">
      <alignment vertical="center"/>
    </xf>
    <xf numFmtId="0" fontId="7" fillId="0" borderId="0" xfId="0" applyFont="1"/>
    <xf numFmtId="0" fontId="5" fillId="0" borderId="0" xfId="0" quotePrefix="1" applyFont="1" applyAlignment="1">
      <alignment horizontal="left"/>
    </xf>
    <xf numFmtId="0" fontId="0" fillId="0" borderId="0" xfId="0" applyAlignment="1">
      <alignment wrapText="1"/>
    </xf>
    <xf numFmtId="0" fontId="8" fillId="0" borderId="0" xfId="0" applyFont="1" applyAlignment="1">
      <alignment horizontal="center" wrapText="1"/>
    </xf>
    <xf numFmtId="0" fontId="14" fillId="0" borderId="0" xfId="0" applyFont="1" applyAlignment="1">
      <alignment horizontal="center" wrapText="1"/>
    </xf>
    <xf numFmtId="0" fontId="0" fillId="0" borderId="0" xfId="0" applyAlignment="1">
      <alignment vertical="center" wrapText="1"/>
    </xf>
    <xf numFmtId="0" fontId="3" fillId="0" borderId="0" xfId="0" applyFont="1" applyAlignment="1">
      <alignment horizontal="center" wrapText="1"/>
    </xf>
    <xf numFmtId="0" fontId="4" fillId="0" borderId="4" xfId="0" applyFont="1" applyBorder="1" applyAlignment="1">
      <alignment horizontal="left" vertical="center"/>
    </xf>
    <xf numFmtId="0" fontId="4" fillId="0" borderId="7" xfId="0" applyFont="1" applyBorder="1" applyAlignment="1">
      <alignment horizontal="center" vertical="center"/>
    </xf>
    <xf numFmtId="2" fontId="0" fillId="0" borderId="0" xfId="0" applyNumberFormat="1"/>
    <xf numFmtId="0" fontId="9" fillId="0" borderId="0" xfId="0" applyFont="1"/>
    <xf numFmtId="0" fontId="9" fillId="0" borderId="0" xfId="0" applyFont="1" applyAlignment="1">
      <alignment vertical="center"/>
    </xf>
    <xf numFmtId="0" fontId="28" fillId="0" borderId="0" xfId="0" applyFont="1"/>
    <xf numFmtId="0" fontId="29" fillId="0" borderId="0" xfId="0" applyFont="1"/>
    <xf numFmtId="0" fontId="16" fillId="0" borderId="0" xfId="0" applyFont="1"/>
    <xf numFmtId="2" fontId="9" fillId="0" borderId="0" xfId="0" applyNumberFormat="1" applyFont="1" applyAlignment="1">
      <alignment vertical="center"/>
    </xf>
    <xf numFmtId="0" fontId="3" fillId="0" borderId="0" xfId="0" applyFont="1" applyAlignment="1">
      <alignment wrapText="1"/>
    </xf>
    <xf numFmtId="0" fontId="9" fillId="0" borderId="0" xfId="0" applyFont="1" applyAlignment="1">
      <alignment vertical="center" wrapText="1"/>
    </xf>
    <xf numFmtId="0" fontId="0" fillId="0" borderId="0" xfId="0" quotePrefix="1" applyAlignment="1">
      <alignment horizontal="left"/>
    </xf>
    <xf numFmtId="0" fontId="0" fillId="0" borderId="0" xfId="0" quotePrefix="1" applyAlignment="1">
      <alignment horizontal="left" wrapText="1"/>
    </xf>
    <xf numFmtId="0" fontId="3" fillId="0" borderId="0" xfId="0" applyFont="1" applyAlignment="1">
      <alignment horizontal="left" wrapText="1"/>
    </xf>
    <xf numFmtId="0" fontId="0" fillId="0" borderId="0" xfId="0" applyAlignment="1">
      <alignment horizontal="left"/>
    </xf>
    <xf numFmtId="0" fontId="25" fillId="0" borderId="0" xfId="0" applyFont="1" applyAlignment="1">
      <alignment horizontal="center" vertical="top" wrapText="1"/>
    </xf>
    <xf numFmtId="0" fontId="4" fillId="0" borderId="7" xfId="0" quotePrefix="1" applyFont="1" applyBorder="1" applyAlignment="1">
      <alignment horizontal="center"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3" fillId="0" borderId="0" xfId="0" applyFont="1"/>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vertical="top"/>
    </xf>
    <xf numFmtId="0" fontId="3" fillId="0" borderId="13" xfId="0" applyFont="1" applyBorder="1" applyAlignment="1">
      <alignment horizontal="left"/>
    </xf>
    <xf numFmtId="0" fontId="0" fillId="0" borderId="0" xfId="0" applyAlignment="1">
      <alignment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6" xfId="0" quotePrefix="1" applyFont="1" applyBorder="1" applyAlignment="1">
      <alignment horizontal="center" vertical="center"/>
    </xf>
    <xf numFmtId="165" fontId="0" fillId="0" borderId="6" xfId="0" applyNumberFormat="1" applyBorder="1" applyAlignment="1">
      <alignment horizontal="center" vertical="center"/>
    </xf>
    <xf numFmtId="0" fontId="0" fillId="0" borderId="6" xfId="0" applyBorder="1" applyAlignment="1">
      <alignment vertical="center"/>
    </xf>
    <xf numFmtId="164" fontId="3" fillId="2" borderId="10" xfId="0" applyNumberFormat="1" applyFont="1" applyFill="1" applyBorder="1" applyAlignment="1">
      <alignment horizontal="center" vertical="center"/>
    </xf>
    <xf numFmtId="0" fontId="5" fillId="1" borderId="0" xfId="0" quotePrefix="1" applyFont="1" applyFill="1" applyAlignment="1">
      <alignment vertical="center"/>
    </xf>
    <xf numFmtId="0" fontId="0" fillId="0" borderId="6" xfId="0" quotePrefix="1" applyBorder="1" applyAlignment="1">
      <alignment horizontal="left" vertical="center"/>
    </xf>
    <xf numFmtId="0" fontId="0" fillId="0" borderId="6" xfId="0" applyBorder="1" applyAlignment="1">
      <alignment vertical="center" wrapText="1"/>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3" fillId="0" borderId="1" xfId="0" quotePrefix="1" applyFont="1" applyBorder="1" applyAlignment="1">
      <alignment horizontal="left"/>
    </xf>
    <xf numFmtId="0" fontId="5" fillId="0" borderId="7" xfId="0" applyFont="1" applyBorder="1" applyAlignment="1">
      <alignment horizontal="center"/>
    </xf>
    <xf numFmtId="0" fontId="5" fillId="0" borderId="2" xfId="0" applyFont="1" applyBorder="1" applyAlignment="1">
      <alignment horizontal="center"/>
    </xf>
    <xf numFmtId="0" fontId="5" fillId="0" borderId="0" xfId="0" quotePrefix="1" applyFont="1" applyAlignment="1">
      <alignment horizontal="left" vertical="center"/>
    </xf>
    <xf numFmtId="0" fontId="5" fillId="0" borderId="0" xfId="0" applyFont="1" applyAlignment="1">
      <alignment vertical="center"/>
    </xf>
    <xf numFmtId="0" fontId="4" fillId="0" borderId="1" xfId="0" applyFont="1" applyBorder="1" applyAlignment="1">
      <alignment horizontal="left"/>
    </xf>
    <xf numFmtId="0" fontId="37" fillId="0" borderId="0" xfId="0" applyFont="1" applyAlignment="1">
      <alignment horizontal="center"/>
    </xf>
    <xf numFmtId="0" fontId="37" fillId="0" borderId="0" xfId="0" applyFont="1"/>
    <xf numFmtId="0" fontId="34" fillId="0" borderId="0" xfId="0" applyFont="1"/>
    <xf numFmtId="0" fontId="21" fillId="0" borderId="0" xfId="0" applyFont="1" applyAlignment="1">
      <alignment horizontal="center"/>
    </xf>
    <xf numFmtId="0" fontId="17" fillId="0" borderId="10" xfId="0" applyFont="1" applyBorder="1" applyAlignment="1">
      <alignment horizontal="center"/>
    </xf>
    <xf numFmtId="0" fontId="5" fillId="0" borderId="10" xfId="0" applyFont="1" applyBorder="1"/>
    <xf numFmtId="0" fontId="17" fillId="0" borderId="0" xfId="0" applyFont="1" applyAlignment="1">
      <alignment horizontal="center"/>
    </xf>
    <xf numFmtId="0" fontId="3" fillId="0" borderId="8"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2" fillId="0" borderId="0" xfId="0" applyFont="1" applyAlignment="1">
      <alignment vertical="center"/>
    </xf>
    <xf numFmtId="44" fontId="5" fillId="0" borderId="4" xfId="2" applyFont="1" applyFill="1" applyBorder="1" applyAlignment="1" applyProtection="1">
      <alignment vertical="center"/>
    </xf>
    <xf numFmtId="44" fontId="5" fillId="0" borderId="5" xfId="2" applyFont="1" applyFill="1" applyBorder="1" applyAlignment="1" applyProtection="1">
      <alignment vertical="center"/>
    </xf>
    <xf numFmtId="44" fontId="9" fillId="0" borderId="4" xfId="2" applyFont="1" applyFill="1" applyBorder="1" applyAlignment="1" applyProtection="1">
      <alignment vertical="center"/>
    </xf>
    <xf numFmtId="44" fontId="9" fillId="0" borderId="5" xfId="2" applyFont="1" applyFill="1" applyBorder="1" applyAlignment="1" applyProtection="1">
      <alignment vertical="center"/>
    </xf>
    <xf numFmtId="0" fontId="11" fillId="0" borderId="0" xfId="0" applyFont="1" applyAlignment="1">
      <alignment vertical="center" wrapText="1"/>
    </xf>
    <xf numFmtId="0" fontId="1" fillId="0" borderId="0" xfId="0" applyFont="1" applyAlignment="1">
      <alignment vertical="center" wrapText="1"/>
    </xf>
    <xf numFmtId="0" fontId="26" fillId="0" borderId="0" xfId="0" applyFont="1" applyAlignment="1">
      <alignment horizontal="right" vertical="center"/>
    </xf>
    <xf numFmtId="165" fontId="1" fillId="0" borderId="6" xfId="0" applyNumberFormat="1"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3" fillId="0" borderId="18" xfId="0" quotePrefix="1" applyFont="1" applyBorder="1" applyAlignment="1">
      <alignment horizontal="center" vertical="center"/>
    </xf>
    <xf numFmtId="0" fontId="21" fillId="0" borderId="0" xfId="0" applyFont="1" applyAlignment="1">
      <alignment horizontal="right" vertical="center" indent="1"/>
    </xf>
    <xf numFmtId="0" fontId="39" fillId="0" borderId="0" xfId="0" applyFont="1"/>
    <xf numFmtId="0" fontId="0" fillId="0" borderId="6" xfId="0" applyBorder="1" applyAlignment="1">
      <alignment horizontal="left" vertical="center" wrapText="1"/>
    </xf>
    <xf numFmtId="0" fontId="0" fillId="0" borderId="6" xfId="0" quotePrefix="1" applyBorder="1" applyAlignment="1">
      <alignment horizontal="left" vertical="center" wrapText="1"/>
    </xf>
    <xf numFmtId="0" fontId="1" fillId="0" borderId="6" xfId="0" applyFont="1" applyBorder="1" applyAlignment="1">
      <alignment vertical="center" wrapText="1"/>
    </xf>
    <xf numFmtId="0" fontId="3" fillId="0" borderId="23" xfId="0" applyFont="1" applyBorder="1" applyAlignment="1">
      <alignment horizontal="right" vertical="center"/>
    </xf>
    <xf numFmtId="0" fontId="2" fillId="0" borderId="0" xfId="0" applyFont="1" applyAlignment="1">
      <alignment horizontal="right" indent="1"/>
    </xf>
    <xf numFmtId="0" fontId="1" fillId="0" borderId="0" xfId="0" applyFont="1" applyAlignment="1">
      <alignment vertical="center"/>
    </xf>
    <xf numFmtId="0" fontId="37" fillId="0" borderId="6" xfId="0" applyFont="1" applyBorder="1" applyAlignment="1">
      <alignment horizontal="center"/>
    </xf>
    <xf numFmtId="0" fontId="37" fillId="0" borderId="6" xfId="0" applyFont="1" applyBorder="1"/>
    <xf numFmtId="0" fontId="34" fillId="0" borderId="6" xfId="0" applyFont="1" applyBorder="1" applyAlignment="1">
      <alignment wrapText="1"/>
    </xf>
    <xf numFmtId="0" fontId="34" fillId="0" borderId="6" xfId="0" applyFont="1" applyBorder="1" applyAlignment="1">
      <alignment horizontal="center"/>
    </xf>
    <xf numFmtId="10" fontId="37" fillId="0" borderId="6" xfId="3" applyNumberFormat="1" applyFont="1" applyFill="1" applyBorder="1" applyAlignment="1" applyProtection="1">
      <alignment horizontal="center"/>
    </xf>
    <xf numFmtId="0" fontId="37" fillId="0" borderId="6" xfId="0" applyFont="1" applyBorder="1" applyAlignment="1">
      <alignment wrapText="1"/>
    </xf>
    <xf numFmtId="2" fontId="3" fillId="2" borderId="10" xfId="0" applyNumberFormat="1" applyFont="1" applyFill="1"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26" fillId="0" borderId="6" xfId="0" applyFont="1" applyBorder="1" applyAlignment="1">
      <alignment vertical="center" wrapText="1"/>
    </xf>
    <xf numFmtId="0" fontId="26" fillId="0" borderId="6" xfId="0" applyFont="1" applyBorder="1" applyAlignment="1">
      <alignment horizontal="center" vertical="center" wrapText="1"/>
    </xf>
    <xf numFmtId="166" fontId="26" fillId="0" borderId="6" xfId="0" applyNumberFormat="1" applyFont="1" applyBorder="1" applyAlignment="1">
      <alignment horizontal="center" vertical="center" wrapText="1"/>
    </xf>
    <xf numFmtId="167" fontId="26" fillId="0" borderId="6" xfId="0" applyNumberFormat="1" applyFont="1" applyBorder="1" applyAlignment="1">
      <alignment horizontal="center" vertical="center" wrapText="1"/>
    </xf>
    <xf numFmtId="0" fontId="35" fillId="0" borderId="0" xfId="0" applyFont="1" applyAlignment="1" applyProtection="1">
      <alignment vertical="center"/>
      <protection locked="0"/>
    </xf>
    <xf numFmtId="0" fontId="40" fillId="0" borderId="0" xfId="0" applyFont="1" applyAlignment="1" applyProtection="1">
      <alignment horizontal="right" vertical="center"/>
      <protection locked="0"/>
    </xf>
    <xf numFmtId="0" fontId="19" fillId="4" borderId="10" xfId="0" applyFont="1" applyFill="1" applyBorder="1" applyAlignment="1" applyProtection="1">
      <alignment horizontal="center" vertical="center"/>
      <protection locked="0"/>
    </xf>
    <xf numFmtId="0" fontId="3" fillId="4" borderId="10" xfId="0" applyFont="1" applyFill="1" applyBorder="1" applyProtection="1">
      <protection locked="0"/>
    </xf>
    <xf numFmtId="0" fontId="3" fillId="4" borderId="12" xfId="0" applyFont="1" applyFill="1" applyBorder="1" applyProtection="1">
      <protection locked="0"/>
    </xf>
    <xf numFmtId="2" fontId="3" fillId="4" borderId="10" xfId="0" applyNumberFormat="1" applyFont="1" applyFill="1" applyBorder="1" applyAlignment="1" applyProtection="1">
      <alignment horizontal="center" vertical="center"/>
      <protection locked="0"/>
    </xf>
    <xf numFmtId="2" fontId="3" fillId="4" borderId="0" xfId="0" applyNumberFormat="1" applyFont="1" applyFill="1" applyAlignment="1" applyProtection="1">
      <alignment horizontal="center" vertical="center"/>
      <protection locked="0"/>
    </xf>
    <xf numFmtId="2" fontId="3" fillId="4" borderId="1" xfId="0" applyNumberFormat="1" applyFont="1" applyFill="1" applyBorder="1" applyAlignment="1" applyProtection="1">
      <alignment horizontal="center" vertical="center"/>
      <protection locked="0"/>
    </xf>
    <xf numFmtId="2" fontId="3" fillId="4" borderId="4" xfId="0" applyNumberFormat="1" applyFont="1" applyFill="1" applyBorder="1" applyAlignment="1" applyProtection="1">
      <alignment horizontal="center" vertical="center"/>
      <protection locked="0"/>
    </xf>
    <xf numFmtId="0" fontId="26" fillId="5" borderId="4" xfId="0" applyFont="1" applyFill="1" applyBorder="1" applyAlignment="1">
      <alignment horizontal="right" vertical="center"/>
    </xf>
    <xf numFmtId="2" fontId="3" fillId="5" borderId="10" xfId="0" applyNumberFormat="1" applyFont="1" applyFill="1" applyBorder="1" applyAlignment="1">
      <alignment horizontal="center" vertical="center"/>
    </xf>
    <xf numFmtId="2" fontId="3" fillId="6" borderId="10" xfId="0" applyNumberFormat="1" applyFont="1" applyFill="1" applyBorder="1" applyAlignment="1">
      <alignment horizontal="center" vertical="center"/>
    </xf>
    <xf numFmtId="0" fontId="4" fillId="5" borderId="6" xfId="0" applyFont="1" applyFill="1" applyBorder="1"/>
    <xf numFmtId="0" fontId="4" fillId="4" borderId="6" xfId="0" applyFont="1" applyFill="1" applyBorder="1"/>
    <xf numFmtId="0" fontId="19" fillId="6" borderId="10" xfId="0" applyFont="1" applyFill="1" applyBorder="1" applyAlignment="1" applyProtection="1">
      <alignment horizontal="center" vertical="center"/>
      <protection locked="0"/>
    </xf>
    <xf numFmtId="0" fontId="3" fillId="6" borderId="10" xfId="0" applyFont="1" applyFill="1" applyBorder="1"/>
    <xf numFmtId="0" fontId="3" fillId="6" borderId="12" xfId="0" applyFont="1" applyFill="1" applyBorder="1"/>
    <xf numFmtId="10" fontId="37" fillId="5" borderId="6" xfId="3" applyNumberFormat="1" applyFont="1" applyFill="1" applyBorder="1" applyAlignment="1" applyProtection="1">
      <alignment horizontal="right"/>
    </xf>
    <xf numFmtId="44" fontId="37" fillId="5" borderId="6" xfId="2" applyFont="1" applyFill="1" applyBorder="1" applyAlignment="1" applyProtection="1">
      <alignment horizontal="right"/>
    </xf>
    <xf numFmtId="10" fontId="34" fillId="5" borderId="6" xfId="3" applyNumberFormat="1" applyFont="1" applyFill="1" applyBorder="1" applyAlignment="1" applyProtection="1">
      <alignment horizontal="right"/>
    </xf>
    <xf numFmtId="168" fontId="37" fillId="4" borderId="6" xfId="2" applyNumberFormat="1" applyFont="1" applyFill="1" applyBorder="1" applyProtection="1">
      <protection locked="0"/>
    </xf>
    <xf numFmtId="44" fontId="37" fillId="4" borderId="6" xfId="2" applyFont="1" applyFill="1" applyBorder="1" applyProtection="1">
      <protection locked="0"/>
    </xf>
    <xf numFmtId="0" fontId="34" fillId="6" borderId="22" xfId="0" applyFont="1" applyFill="1" applyBorder="1" applyAlignment="1">
      <alignment horizontal="left"/>
    </xf>
    <xf numFmtId="0" fontId="34" fillId="6" borderId="29" xfId="0" applyFont="1" applyFill="1" applyBorder="1" applyAlignment="1">
      <alignment horizontal="left"/>
    </xf>
    <xf numFmtId="14" fontId="34" fillId="6" borderId="0" xfId="0" applyNumberFormat="1" applyFont="1" applyFill="1" applyAlignment="1">
      <alignment horizontal="center" wrapText="1"/>
    </xf>
    <xf numFmtId="0" fontId="1" fillId="0" borderId="0" xfId="0" applyFont="1" applyAlignment="1">
      <alignment horizontal="center" vertical="center"/>
    </xf>
    <xf numFmtId="10" fontId="37" fillId="5" borderId="6" xfId="3" applyNumberFormat="1" applyFont="1" applyFill="1" applyBorder="1" applyAlignment="1" applyProtection="1">
      <alignment horizontal="center"/>
    </xf>
    <xf numFmtId="44" fontId="34" fillId="5" borderId="6" xfId="2" applyFont="1" applyFill="1" applyBorder="1" applyProtection="1"/>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66" fontId="26" fillId="6" borderId="6" xfId="0" applyNumberFormat="1" applyFont="1" applyFill="1" applyBorder="1" applyAlignment="1">
      <alignment horizontal="center" vertical="center" wrapText="1"/>
    </xf>
    <xf numFmtId="167" fontId="26" fillId="6" borderId="6" xfId="0" applyNumberFormat="1" applyFont="1" applyFill="1" applyBorder="1" applyAlignment="1">
      <alignment horizontal="center" vertical="center" wrapText="1"/>
    </xf>
    <xf numFmtId="0" fontId="3" fillId="6" borderId="10" xfId="0" applyFont="1" applyFill="1" applyBorder="1" applyProtection="1">
      <protection locked="0"/>
    </xf>
    <xf numFmtId="0" fontId="5" fillId="0" borderId="0" xfId="0" applyFont="1" applyProtection="1">
      <protection locked="0"/>
    </xf>
    <xf numFmtId="0" fontId="35" fillId="0" borderId="6" xfId="0" applyFont="1" applyBorder="1" applyAlignment="1">
      <alignment horizontal="center" vertical="center"/>
    </xf>
    <xf numFmtId="0" fontId="35" fillId="0" borderId="6" xfId="0" applyFont="1" applyBorder="1" applyAlignment="1">
      <alignment vertical="center" wrapText="1"/>
    </xf>
    <xf numFmtId="0" fontId="27" fillId="0" borderId="0" xfId="0" quotePrefix="1" applyFont="1" applyAlignment="1" applyProtection="1">
      <alignment horizontal="left" wrapText="1"/>
      <protection hidden="1"/>
    </xf>
    <xf numFmtId="165" fontId="37" fillId="0" borderId="6" xfId="0" applyNumberFormat="1" applyFont="1" applyBorder="1" applyAlignment="1">
      <alignment horizontal="center" vertical="center"/>
    </xf>
    <xf numFmtId="0" fontId="37" fillId="0" borderId="6" xfId="0" applyFont="1" applyBorder="1" applyAlignment="1">
      <alignment vertical="center"/>
    </xf>
    <xf numFmtId="0" fontId="37" fillId="0" borderId="6" xfId="0" applyFont="1" applyBorder="1" applyAlignment="1">
      <alignment vertical="center" wrapText="1"/>
    </xf>
    <xf numFmtId="0" fontId="37" fillId="0" borderId="6" xfId="0" applyFont="1" applyBorder="1" applyAlignment="1">
      <alignment horizontal="center" vertical="center"/>
    </xf>
    <xf numFmtId="0" fontId="3" fillId="4" borderId="6" xfId="0" applyFont="1" applyFill="1" applyBorder="1"/>
    <xf numFmtId="0" fontId="3" fillId="5" borderId="6" xfId="0" applyFont="1" applyFill="1" applyBorder="1"/>
    <xf numFmtId="0" fontId="1" fillId="0" borderId="10" xfId="0" applyFont="1" applyBorder="1"/>
    <xf numFmtId="0" fontId="37" fillId="0" borderId="0" xfId="0" applyFont="1" applyAlignment="1">
      <alignment vertical="center"/>
    </xf>
    <xf numFmtId="0" fontId="8" fillId="0" borderId="0" xfId="0" applyFont="1" applyAlignment="1">
      <alignment wrapText="1"/>
    </xf>
    <xf numFmtId="0" fontId="3" fillId="0" borderId="0" xfId="0" applyFont="1" applyAlignment="1">
      <alignment vertical="center" wrapText="1"/>
    </xf>
    <xf numFmtId="0" fontId="1" fillId="0" borderId="0" xfId="0" applyFont="1" applyAlignment="1">
      <alignment wrapText="1"/>
    </xf>
    <xf numFmtId="0" fontId="1" fillId="0" borderId="6" xfId="0" applyFont="1" applyBorder="1" applyAlignment="1">
      <alignment horizontal="left" vertical="center"/>
    </xf>
    <xf numFmtId="0" fontId="27" fillId="0" borderId="0" xfId="0" applyFont="1" applyProtection="1">
      <protection hidden="1"/>
    </xf>
    <xf numFmtId="0" fontId="27" fillId="0" borderId="10" xfId="0" applyFont="1" applyBorder="1" applyProtection="1">
      <protection hidden="1"/>
    </xf>
    <xf numFmtId="0" fontId="27" fillId="0" borderId="12" xfId="0" applyFont="1" applyBorder="1" applyProtection="1">
      <protection hidden="1"/>
    </xf>
    <xf numFmtId="0" fontId="35" fillId="0" borderId="6" xfId="0" applyFont="1" applyBorder="1" applyAlignment="1">
      <alignment vertical="center"/>
    </xf>
    <xf numFmtId="49" fontId="35" fillId="0" borderId="6"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37" fillId="0" borderId="6" xfId="0" applyNumberFormat="1" applyFont="1" applyBorder="1" applyAlignment="1">
      <alignment horizontal="center" vertical="center"/>
    </xf>
    <xf numFmtId="0" fontId="26" fillId="0" borderId="0" xfId="0" quotePrefix="1" applyFont="1" applyAlignment="1">
      <alignment horizontal="center" vertical="center"/>
    </xf>
    <xf numFmtId="0" fontId="41" fillId="0" borderId="0" xfId="0" quotePrefix="1" applyFont="1" applyAlignment="1">
      <alignment horizontal="left" vertical="center" wrapText="1" indent="1"/>
    </xf>
    <xf numFmtId="14" fontId="1" fillId="0" borderId="6" xfId="0" applyNumberFormat="1" applyFont="1" applyBorder="1" applyAlignment="1">
      <alignment horizontal="center" vertical="center"/>
    </xf>
    <xf numFmtId="44" fontId="37" fillId="5" borderId="6" xfId="2" applyFont="1" applyFill="1" applyBorder="1" applyProtection="1"/>
    <xf numFmtId="169" fontId="37" fillId="5" borderId="6" xfId="1" applyNumberFormat="1" applyFont="1" applyFill="1" applyBorder="1" applyAlignment="1" applyProtection="1">
      <alignment horizontal="right"/>
    </xf>
    <xf numFmtId="0" fontId="41" fillId="0" borderId="0" xfId="0" quotePrefix="1" applyFont="1" applyAlignment="1">
      <alignment horizontal="left" vertical="center" wrapText="1" indent="1"/>
    </xf>
    <xf numFmtId="0" fontId="3" fillId="0" borderId="0" xfId="0" applyFont="1" applyAlignment="1">
      <alignment horizontal="center" vertical="center" wrapText="1"/>
    </xf>
    <xf numFmtId="0" fontId="34" fillId="0" borderId="0" xfId="0" quotePrefix="1" applyFont="1" applyAlignment="1">
      <alignment horizontal="left" vertical="center" wrapText="1" indent="1"/>
    </xf>
    <xf numFmtId="0" fontId="49" fillId="0" borderId="0" xfId="0" applyFont="1" applyAlignment="1">
      <alignment horizontal="center" vertical="center" wrapText="1"/>
    </xf>
    <xf numFmtId="0" fontId="47" fillId="0" borderId="0" xfId="0" quotePrefix="1" applyFont="1" applyAlignment="1">
      <alignment horizontal="left" vertical="center" wrapText="1"/>
    </xf>
    <xf numFmtId="0" fontId="41" fillId="0" borderId="0" xfId="0" quotePrefix="1" applyFont="1" applyAlignment="1">
      <alignment horizontal="left" vertical="center" indent="1"/>
    </xf>
    <xf numFmtId="0" fontId="0" fillId="0" borderId="0" xfId="0" applyAlignment="1">
      <alignment wrapText="1"/>
    </xf>
    <xf numFmtId="0" fontId="26" fillId="0" borderId="0" xfId="0" quotePrefix="1" applyFont="1" applyAlignment="1">
      <alignment horizontal="center" vertical="center" wrapText="1"/>
    </xf>
    <xf numFmtId="0" fontId="26" fillId="0" borderId="0" xfId="0" applyFont="1" applyAlignment="1">
      <alignment horizontal="center" vertical="center" wrapText="1"/>
    </xf>
    <xf numFmtId="0" fontId="45" fillId="0" borderId="0" xfId="0" quotePrefix="1" applyFont="1" applyAlignment="1">
      <alignment horizontal="center" vertical="center" wrapText="1"/>
    </xf>
    <xf numFmtId="0" fontId="46" fillId="0" borderId="0" xfId="4" quotePrefix="1" applyFont="1" applyFill="1" applyBorder="1" applyAlignment="1" applyProtection="1">
      <alignment horizontal="center" vertical="center" wrapText="1"/>
    </xf>
    <xf numFmtId="0" fontId="43" fillId="0" borderId="0" xfId="0" quotePrefix="1" applyFont="1" applyAlignment="1">
      <alignment horizontal="center" vertical="center" wrapText="1"/>
    </xf>
    <xf numFmtId="0" fontId="5" fillId="0" borderId="7" xfId="0" applyFont="1" applyBorder="1" applyAlignment="1">
      <alignment horizontal="center"/>
    </xf>
    <xf numFmtId="0" fontId="5" fillId="0" borderId="10" xfId="0" applyFont="1" applyBorder="1" applyAlignment="1">
      <alignment horizontal="center"/>
    </xf>
    <xf numFmtId="0" fontId="3" fillId="4" borderId="10" xfId="0" applyFont="1" applyFill="1" applyBorder="1" applyAlignment="1" applyProtection="1">
      <alignment vertical="center"/>
      <protection locked="0"/>
    </xf>
    <xf numFmtId="43" fontId="3" fillId="4" borderId="10" xfId="1" applyFont="1" applyFill="1" applyBorder="1" applyAlignment="1" applyProtection="1">
      <alignment vertical="center"/>
      <protection locked="0"/>
    </xf>
    <xf numFmtId="44" fontId="3" fillId="5" borderId="6" xfId="2" applyFont="1" applyFill="1" applyBorder="1" applyAlignment="1" applyProtection="1">
      <alignment vertical="center"/>
    </xf>
    <xf numFmtId="44" fontId="3" fillId="4" borderId="6" xfId="2" applyFont="1" applyFill="1" applyBorder="1" applyAlignment="1" applyProtection="1">
      <alignment vertical="center"/>
      <protection locked="0"/>
    </xf>
    <xf numFmtId="0" fontId="5" fillId="0" borderId="2" xfId="0" applyFont="1" applyBorder="1" applyAlignment="1">
      <alignment horizontal="center"/>
    </xf>
    <xf numFmtId="0" fontId="5" fillId="0" borderId="0" xfId="0" applyFont="1" applyAlignment="1">
      <alignment horizontal="center"/>
    </xf>
    <xf numFmtId="0" fontId="4" fillId="0" borderId="10" xfId="0" quotePrefix="1" applyFont="1" applyBorder="1" applyAlignment="1">
      <alignment horizontal="left" vertical="center"/>
    </xf>
    <xf numFmtId="0" fontId="4" fillId="0" borderId="10" xfId="0" applyFont="1" applyBorder="1" applyAlignment="1">
      <alignment vertical="center"/>
    </xf>
    <xf numFmtId="0" fontId="4" fillId="0" borderId="12" xfId="0" applyFont="1" applyBorder="1" applyAlignment="1">
      <alignment vertical="center"/>
    </xf>
    <xf numFmtId="44" fontId="26" fillId="5" borderId="7" xfId="2" applyFont="1" applyFill="1" applyBorder="1" applyAlignment="1" applyProtection="1">
      <alignment vertical="center"/>
    </xf>
    <xf numFmtId="44" fontId="26" fillId="5" borderId="10" xfId="2" applyFont="1" applyFill="1" applyBorder="1" applyAlignment="1" applyProtection="1">
      <alignment vertical="center"/>
    </xf>
    <xf numFmtId="44" fontId="26" fillId="5" borderId="12" xfId="2" applyFont="1" applyFill="1" applyBorder="1" applyAlignment="1" applyProtection="1">
      <alignment vertical="center"/>
    </xf>
    <xf numFmtId="0" fontId="5" fillId="0" borderId="1" xfId="0" applyFont="1" applyBorder="1" applyAlignment="1">
      <alignment horizontal="left" vertical="center" indent="3"/>
    </xf>
    <xf numFmtId="0" fontId="5" fillId="0" borderId="0" xfId="0" applyFont="1" applyAlignment="1" applyProtection="1">
      <alignment horizontal="center"/>
      <protection locked="0"/>
    </xf>
    <xf numFmtId="0" fontId="5" fillId="0" borderId="0" xfId="0" applyFont="1" applyProtection="1">
      <protection locked="0"/>
    </xf>
    <xf numFmtId="0" fontId="4" fillId="0" borderId="4" xfId="0" quotePrefix="1" applyFont="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44" fontId="9" fillId="3" borderId="11" xfId="2" applyFont="1" applyFill="1" applyBorder="1" applyAlignment="1" applyProtection="1">
      <alignment vertical="center"/>
    </xf>
    <xf numFmtId="44" fontId="9" fillId="3" borderId="1" xfId="2" applyFont="1" applyFill="1" applyBorder="1" applyAlignment="1" applyProtection="1">
      <alignment vertical="center"/>
    </xf>
    <xf numFmtId="44" fontId="9" fillId="3" borderId="9" xfId="2" applyFont="1" applyFill="1" applyBorder="1" applyAlignment="1" applyProtection="1">
      <alignment vertical="center"/>
    </xf>
    <xf numFmtId="44" fontId="3" fillId="5" borderId="11" xfId="2" applyFont="1" applyFill="1" applyBorder="1" applyAlignment="1" applyProtection="1">
      <alignment vertical="center"/>
    </xf>
    <xf numFmtId="44" fontId="3" fillId="5" borderId="1" xfId="2" applyFont="1" applyFill="1" applyBorder="1" applyAlignment="1" applyProtection="1">
      <alignment vertical="center"/>
    </xf>
    <xf numFmtId="44" fontId="3" fillId="5" borderId="9" xfId="2" applyFont="1" applyFill="1" applyBorder="1" applyAlignment="1" applyProtection="1">
      <alignment vertical="center"/>
    </xf>
    <xf numFmtId="0" fontId="3" fillId="4" borderId="4" xfId="0" applyFont="1" applyFill="1" applyBorder="1" applyAlignment="1" applyProtection="1">
      <alignment vertical="center"/>
      <protection locked="0"/>
    </xf>
    <xf numFmtId="0" fontId="1" fillId="0" borderId="0" xfId="0" quotePrefix="1" applyFont="1" applyAlignment="1">
      <alignment horizontal="left" vertical="center"/>
    </xf>
    <xf numFmtId="0" fontId="5" fillId="0" borderId="0" xfId="0" quotePrefix="1" applyFont="1" applyAlignment="1">
      <alignment horizontal="left" vertical="center"/>
    </xf>
    <xf numFmtId="0" fontId="5" fillId="0" borderId="0" xfId="0" applyFont="1" applyAlignment="1">
      <alignment vertical="center"/>
    </xf>
    <xf numFmtId="0" fontId="5" fillId="0" borderId="4" xfId="0" applyFont="1" applyBorder="1" applyAlignment="1">
      <alignment vertical="center"/>
    </xf>
    <xf numFmtId="0" fontId="20" fillId="0" borderId="4" xfId="0" applyFont="1" applyBorder="1" applyAlignment="1">
      <alignment horizontal="center"/>
    </xf>
    <xf numFmtId="0" fontId="20" fillId="0" borderId="5" xfId="0" applyFont="1" applyBorder="1" applyAlignment="1">
      <alignment horizontal="center"/>
    </xf>
    <xf numFmtId="44" fontId="3" fillId="1" borderId="11" xfId="2" quotePrefix="1" applyFont="1" applyFill="1" applyBorder="1" applyAlignment="1" applyProtection="1">
      <alignment horizontal="center" vertical="center"/>
    </xf>
    <xf numFmtId="44" fontId="3" fillId="1" borderId="1" xfId="2" applyFont="1" applyFill="1" applyBorder="1" applyAlignment="1" applyProtection="1">
      <alignment horizontal="center" vertical="center"/>
    </xf>
    <xf numFmtId="44" fontId="3" fillId="1" borderId="9" xfId="2" applyFont="1" applyFill="1" applyBorder="1" applyAlignment="1" applyProtection="1">
      <alignment horizontal="center" vertical="center"/>
    </xf>
    <xf numFmtId="44" fontId="3" fillId="1" borderId="2" xfId="2" applyFont="1" applyFill="1" applyBorder="1" applyAlignment="1" applyProtection="1">
      <alignment horizontal="center" vertical="center"/>
    </xf>
    <xf numFmtId="44" fontId="3" fillId="1" borderId="0" xfId="2" applyFont="1" applyFill="1" applyBorder="1" applyAlignment="1" applyProtection="1">
      <alignment horizontal="center" vertical="center"/>
    </xf>
    <xf numFmtId="44" fontId="3" fillId="1" borderId="8" xfId="2" applyFont="1" applyFill="1" applyBorder="1" applyAlignment="1" applyProtection="1">
      <alignment horizontal="center" vertical="center"/>
    </xf>
    <xf numFmtId="44" fontId="3" fillId="1" borderId="7" xfId="2" applyFont="1" applyFill="1" applyBorder="1" applyAlignment="1" applyProtection="1">
      <alignment horizontal="center" vertical="center"/>
    </xf>
    <xf numFmtId="44" fontId="3" fillId="1" borderId="10" xfId="2" applyFont="1" applyFill="1" applyBorder="1" applyAlignment="1" applyProtection="1">
      <alignment horizontal="center" vertical="center"/>
    </xf>
    <xf numFmtId="44" fontId="3" fillId="1" borderId="12" xfId="2" applyFont="1" applyFill="1" applyBorder="1" applyAlignment="1" applyProtection="1">
      <alignment horizontal="center" vertical="center"/>
    </xf>
    <xf numFmtId="0" fontId="19" fillId="0" borderId="0" xfId="0" quotePrefix="1" applyFont="1" applyAlignment="1">
      <alignment horizontal="left" vertical="center"/>
    </xf>
    <xf numFmtId="0" fontId="19" fillId="0" borderId="0" xfId="0" applyFont="1" applyAlignment="1">
      <alignment vertical="center"/>
    </xf>
    <xf numFmtId="0" fontId="5" fillId="0" borderId="0" xfId="0" applyFont="1" applyAlignment="1">
      <alignment horizontal="center" vertical="center"/>
    </xf>
    <xf numFmtId="0" fontId="9" fillId="0" borderId="0" xfId="0" applyFont="1" applyAlignment="1">
      <alignmen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1" fillId="1" borderId="0" xfId="0" quotePrefix="1" applyFont="1" applyFill="1" applyAlignment="1">
      <alignment horizontal="left" vertical="center"/>
    </xf>
    <xf numFmtId="0" fontId="1" fillId="1" borderId="0" xfId="0" applyFont="1" applyFill="1" applyAlignment="1">
      <alignment vertical="center"/>
    </xf>
    <xf numFmtId="0" fontId="5" fillId="1" borderId="0" xfId="0" applyFont="1" applyFill="1" applyAlignment="1">
      <alignment vertical="center"/>
    </xf>
    <xf numFmtId="0" fontId="5" fillId="1" borderId="8" xfId="0" applyFont="1" applyFill="1" applyBorder="1" applyAlignment="1">
      <alignment vertical="center"/>
    </xf>
    <xf numFmtId="44" fontId="3" fillId="1" borderId="6" xfId="2" applyFont="1" applyFill="1" applyBorder="1" applyAlignment="1" applyProtection="1">
      <alignment vertical="center"/>
    </xf>
    <xf numFmtId="0" fontId="19" fillId="0" borderId="0" xfId="0" applyFont="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31" fillId="0" borderId="0" xfId="0" quotePrefix="1" applyFont="1" applyAlignment="1">
      <alignment horizontal="left" vertical="center"/>
    </xf>
    <xf numFmtId="0" fontId="31" fillId="0" borderId="0" xfId="0" applyFont="1" applyAlignment="1">
      <alignment vertical="center"/>
    </xf>
    <xf numFmtId="0" fontId="33" fillId="0" borderId="0" xfId="0" quotePrefix="1" applyFont="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164" fontId="3" fillId="5" borderId="10" xfId="0" applyNumberFormat="1" applyFont="1" applyFill="1" applyBorder="1" applyAlignment="1">
      <alignment horizontal="center" vertical="center"/>
    </xf>
    <xf numFmtId="44" fontId="3" fillId="5" borderId="2" xfId="2" applyFont="1" applyFill="1" applyBorder="1" applyAlignment="1" applyProtection="1">
      <alignment vertical="center"/>
    </xf>
    <xf numFmtId="44" fontId="3" fillId="5" borderId="0" xfId="2" applyFont="1" applyFill="1" applyBorder="1" applyAlignment="1" applyProtection="1">
      <alignment vertical="center"/>
    </xf>
    <xf numFmtId="44" fontId="3" fillId="5" borderId="8" xfId="2" applyFont="1" applyFill="1" applyBorder="1" applyAlignment="1" applyProtection="1">
      <alignment vertical="center"/>
    </xf>
    <xf numFmtId="44" fontId="3" fillId="5" borderId="7" xfId="2" applyFont="1" applyFill="1" applyBorder="1" applyAlignment="1" applyProtection="1">
      <alignment vertical="center"/>
    </xf>
    <xf numFmtId="44" fontId="3" fillId="5" borderId="10" xfId="2" applyFont="1" applyFill="1" applyBorder="1" applyAlignment="1" applyProtection="1">
      <alignment vertical="center"/>
    </xf>
    <xf numFmtId="44" fontId="3" fillId="5" borderId="12" xfId="2" applyFont="1" applyFill="1" applyBorder="1" applyAlignment="1" applyProtection="1">
      <alignment vertical="center"/>
    </xf>
    <xf numFmtId="0" fontId="5" fillId="0" borderId="4" xfId="0" applyFont="1" applyBorder="1"/>
    <xf numFmtId="0" fontId="5" fillId="0" borderId="5" xfId="0" applyFont="1" applyBorder="1"/>
    <xf numFmtId="0" fontId="16" fillId="0" borderId="0" xfId="0" quotePrefix="1" applyFont="1" applyAlignment="1">
      <alignment horizontal="center" vertical="center" wrapText="1"/>
    </xf>
    <xf numFmtId="0" fontId="16" fillId="0" borderId="10" xfId="0" quotePrefix="1" applyFont="1" applyBorder="1" applyAlignment="1">
      <alignment horizontal="center" vertical="center" wrapText="1"/>
    </xf>
    <xf numFmtId="2" fontId="3" fillId="4" borderId="10" xfId="0" applyNumberFormat="1" applyFont="1" applyFill="1" applyBorder="1" applyAlignment="1" applyProtection="1">
      <alignment vertical="center"/>
      <protection locked="0"/>
    </xf>
    <xf numFmtId="0" fontId="3" fillId="0" borderId="1" xfId="0" quotePrefix="1" applyFont="1" applyBorder="1" applyAlignment="1">
      <alignment horizontal="left"/>
    </xf>
    <xf numFmtId="0" fontId="20" fillId="0" borderId="4" xfId="0" quotePrefix="1" applyFont="1" applyBorder="1" applyAlignment="1">
      <alignment horizontal="center"/>
    </xf>
    <xf numFmtId="0" fontId="3" fillId="0" borderId="1" xfId="0" applyFont="1" applyBorder="1"/>
    <xf numFmtId="0" fontId="5" fillId="0" borderId="0" xfId="0" applyFont="1"/>
    <xf numFmtId="44" fontId="3" fillId="1" borderId="11" xfId="2" applyFont="1" applyFill="1" applyBorder="1" applyAlignment="1" applyProtection="1">
      <alignment horizontal="center" vertical="center"/>
    </xf>
    <xf numFmtId="44" fontId="3" fillId="5" borderId="6" xfId="0" applyNumberFormat="1" applyFont="1" applyFill="1" applyBorder="1" applyAlignment="1">
      <alignment vertical="center"/>
    </xf>
    <xf numFmtId="0" fontId="3" fillId="5" borderId="6" xfId="0" applyFont="1" applyFill="1" applyBorder="1" applyAlignment="1">
      <alignment vertical="center"/>
    </xf>
    <xf numFmtId="0" fontId="5" fillId="0" borderId="1" xfId="0" applyFont="1" applyBorder="1"/>
    <xf numFmtId="0" fontId="3" fillId="0" borderId="1" xfId="0" applyFont="1" applyBorder="1" applyAlignment="1">
      <alignment vertical="center"/>
    </xf>
    <xf numFmtId="44" fontId="5" fillId="0" borderId="4" xfId="2" applyFont="1" applyBorder="1" applyProtection="1"/>
    <xf numFmtId="0" fontId="4" fillId="0" borderId="1" xfId="0" applyFont="1" applyBorder="1" applyAlignment="1">
      <alignment horizontal="left"/>
    </xf>
    <xf numFmtId="0" fontId="5" fillId="0" borderId="10" xfId="0" applyFont="1" applyBorder="1"/>
    <xf numFmtId="0" fontId="5" fillId="0" borderId="12" xfId="0" applyFont="1" applyBorder="1"/>
    <xf numFmtId="0" fontId="19" fillId="0" borderId="2" xfId="0" quotePrefix="1" applyFont="1" applyBorder="1" applyAlignment="1">
      <alignment horizontal="left" vertical="top" wrapText="1"/>
    </xf>
    <xf numFmtId="0" fontId="25" fillId="0" borderId="0" xfId="0" quotePrefix="1" applyFont="1" applyAlignment="1">
      <alignment horizontal="left" vertical="top" wrapText="1"/>
    </xf>
    <xf numFmtId="0" fontId="25" fillId="0" borderId="8" xfId="0" quotePrefix="1" applyFont="1" applyBorder="1" applyAlignment="1">
      <alignment horizontal="left" vertical="top" wrapText="1"/>
    </xf>
    <xf numFmtId="0" fontId="25" fillId="0" borderId="7" xfId="0" quotePrefix="1" applyFont="1" applyBorder="1" applyAlignment="1">
      <alignment horizontal="left" vertical="top" wrapText="1"/>
    </xf>
    <xf numFmtId="0" fontId="25" fillId="0" borderId="10" xfId="0" quotePrefix="1" applyFont="1" applyBorder="1" applyAlignment="1">
      <alignment horizontal="left" vertical="top" wrapText="1"/>
    </xf>
    <xf numFmtId="0" fontId="25" fillId="0" borderId="12" xfId="0" quotePrefix="1" applyFont="1" applyBorder="1" applyAlignment="1">
      <alignment horizontal="left" vertical="top" wrapText="1"/>
    </xf>
    <xf numFmtId="0" fontId="3" fillId="0" borderId="6" xfId="0" applyFont="1" applyBorder="1" applyAlignment="1">
      <alignment horizontal="center" wrapText="1"/>
    </xf>
    <xf numFmtId="0" fontId="22" fillId="0" borderId="2" xfId="0" quotePrefix="1" applyFont="1" applyBorder="1" applyAlignment="1">
      <alignment horizontal="right" vertical="center"/>
    </xf>
    <xf numFmtId="0" fontId="22" fillId="0" borderId="0" xfId="0" applyFont="1" applyAlignment="1">
      <alignment horizontal="right" vertical="center"/>
    </xf>
    <xf numFmtId="0" fontId="3" fillId="4" borderId="4" xfId="0" applyFont="1" applyFill="1" applyBorder="1" applyAlignment="1" applyProtection="1">
      <alignment horizontal="left" vertical="center"/>
      <protection locked="0"/>
    </xf>
    <xf numFmtId="0" fontId="23" fillId="0" borderId="0" xfId="0" applyFont="1" applyAlignment="1">
      <alignment horizontal="right" vertical="center"/>
    </xf>
    <xf numFmtId="14" fontId="3" fillId="4" borderId="4" xfId="0" applyNumberFormat="1" applyFont="1" applyFill="1" applyBorder="1" applyAlignment="1" applyProtection="1">
      <alignment horizontal="left" vertical="center"/>
      <protection locked="0"/>
    </xf>
    <xf numFmtId="14" fontId="3" fillId="4" borderId="5" xfId="0" applyNumberFormat="1"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1" fillId="0" borderId="0" xfId="0" applyFont="1"/>
    <xf numFmtId="0" fontId="1" fillId="0" borderId="1" xfId="0" applyFont="1" applyBorder="1"/>
    <xf numFmtId="0" fontId="1" fillId="0" borderId="9" xfId="0" applyFont="1" applyBorder="1"/>
    <xf numFmtId="0" fontId="22" fillId="0" borderId="2" xfId="0" applyFont="1" applyBorder="1" applyAlignment="1">
      <alignment horizontal="right" vertical="center"/>
    </xf>
    <xf numFmtId="14" fontId="3" fillId="4" borderId="10" xfId="0" applyNumberFormat="1" applyFont="1" applyFill="1" applyBorder="1" applyAlignment="1" applyProtection="1">
      <alignment horizontal="left" vertical="center"/>
      <protection locked="0"/>
    </xf>
    <xf numFmtId="0" fontId="22" fillId="0" borderId="0" xfId="0" quotePrefix="1" applyFont="1" applyAlignment="1">
      <alignment horizontal="right" vertical="center"/>
    </xf>
    <xf numFmtId="0" fontId="3" fillId="4" borderId="4" xfId="0" applyFont="1" applyFill="1" applyBorder="1" applyAlignment="1" applyProtection="1">
      <alignment horizontal="left" vertical="center" indent="1"/>
      <protection locked="0"/>
    </xf>
    <xf numFmtId="0" fontId="1" fillId="0" borderId="0" xfId="0" applyFont="1" applyAlignment="1">
      <alignment horizontal="center" vertical="center"/>
    </xf>
    <xf numFmtId="0" fontId="15" fillId="0" borderId="0" xfId="0" applyFont="1" applyAlignment="1">
      <alignment horizontal="center" vertical="center"/>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21" fillId="0" borderId="0" xfId="0" quotePrefix="1" applyFont="1" applyAlignment="1">
      <alignment horizontal="center" vertical="top"/>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27" fillId="0" borderId="11" xfId="0" quotePrefix="1" applyFont="1" applyBorder="1" applyAlignment="1" applyProtection="1">
      <alignment horizontal="left" wrapText="1"/>
      <protection hidden="1"/>
    </xf>
    <xf numFmtId="0" fontId="27" fillId="0" borderId="1" xfId="0" quotePrefix="1" applyFont="1" applyBorder="1" applyAlignment="1" applyProtection="1">
      <alignment horizontal="left" wrapText="1"/>
      <protection hidden="1"/>
    </xf>
    <xf numFmtId="0" fontId="27" fillId="0" borderId="9" xfId="0" quotePrefix="1" applyFont="1" applyBorder="1" applyAlignment="1" applyProtection="1">
      <alignment horizontal="left" wrapText="1"/>
      <protection hidden="1"/>
    </xf>
    <xf numFmtId="0" fontId="44" fillId="0" borderId="7" xfId="4" applyBorder="1" applyAlignment="1" applyProtection="1">
      <alignment wrapText="1"/>
      <protection hidden="1"/>
    </xf>
    <xf numFmtId="0" fontId="44" fillId="0" borderId="10" xfId="4" applyBorder="1" applyAlignment="1" applyProtection="1">
      <alignment wrapText="1"/>
      <protection hidden="1"/>
    </xf>
    <xf numFmtId="0" fontId="44" fillId="0" borderId="12" xfId="4" applyBorder="1" applyAlignment="1" applyProtection="1">
      <alignment wrapText="1"/>
      <protection hidden="1"/>
    </xf>
    <xf numFmtId="0" fontId="0" fillId="0" borderId="0" xfId="0" applyAlignment="1">
      <alignment horizontal="center"/>
    </xf>
    <xf numFmtId="0" fontId="3" fillId="6" borderId="10" xfId="0" applyFont="1" applyFill="1" applyBorder="1" applyAlignment="1">
      <alignment vertical="center"/>
    </xf>
    <xf numFmtId="44" fontId="3" fillId="5" borderId="3" xfId="2" applyFont="1" applyFill="1" applyBorder="1" applyAlignment="1" applyProtection="1">
      <alignment vertical="center"/>
    </xf>
    <xf numFmtId="44" fontId="3" fillId="5" borderId="4" xfId="2" applyFont="1" applyFill="1" applyBorder="1" applyAlignment="1" applyProtection="1">
      <alignment vertical="center"/>
    </xf>
    <xf numFmtId="44" fontId="3" fillId="5" borderId="5" xfId="2" applyFont="1" applyFill="1" applyBorder="1" applyAlignment="1" applyProtection="1">
      <alignment vertical="center"/>
    </xf>
    <xf numFmtId="0" fontId="3" fillId="6" borderId="4" xfId="0" applyFont="1" applyFill="1" applyBorder="1" applyAlignment="1">
      <alignment vertical="center"/>
    </xf>
    <xf numFmtId="164" fontId="3" fillId="6" borderId="10" xfId="0" applyNumberFormat="1" applyFont="1" applyFill="1" applyBorder="1" applyAlignment="1">
      <alignment horizontal="center" vertical="center"/>
    </xf>
    <xf numFmtId="0" fontId="2" fillId="0" borderId="0" xfId="0" quotePrefix="1" applyFont="1" applyAlignment="1">
      <alignment horizontal="center" vertical="center" wrapText="1"/>
    </xf>
    <xf numFmtId="0" fontId="2" fillId="0" borderId="10" xfId="0" quotePrefix="1" applyFont="1" applyBorder="1" applyAlignment="1">
      <alignment horizontal="center" vertical="center" wrapText="1"/>
    </xf>
    <xf numFmtId="0" fontId="3" fillId="6" borderId="4" xfId="0" applyFont="1" applyFill="1" applyBorder="1" applyAlignment="1">
      <alignment horizontal="left" vertical="center" indent="1"/>
    </xf>
    <xf numFmtId="14" fontId="3" fillId="6" borderId="4" xfId="0" applyNumberFormat="1" applyFont="1" applyFill="1" applyBorder="1" applyAlignment="1">
      <alignment horizontal="left" vertical="center"/>
    </xf>
    <xf numFmtId="14" fontId="3" fillId="6" borderId="5" xfId="0" applyNumberFormat="1" applyFont="1" applyFill="1" applyBorder="1" applyAlignment="1">
      <alignment horizontal="left" vertical="center"/>
    </xf>
    <xf numFmtId="14" fontId="3" fillId="6" borderId="10" xfId="0" applyNumberFormat="1" applyFont="1" applyFill="1" applyBorder="1" applyAlignment="1">
      <alignment horizontal="left" vertical="center"/>
    </xf>
    <xf numFmtId="0" fontId="3" fillId="6" borderId="4" xfId="0" applyFont="1" applyFill="1" applyBorder="1" applyAlignment="1">
      <alignment horizontal="left" vertical="center"/>
    </xf>
    <xf numFmtId="0" fontId="3" fillId="0" borderId="0" xfId="0" applyFont="1" applyAlignment="1">
      <alignment horizontal="left" vertical="center"/>
    </xf>
    <xf numFmtId="0" fontId="21" fillId="0" borderId="0" xfId="0" applyFont="1" applyAlignment="1">
      <alignment horizontal="center" vertical="top"/>
    </xf>
    <xf numFmtId="0" fontId="1" fillId="0" borderId="0" xfId="0" applyFont="1" applyAlignment="1">
      <alignment horizontal="right" vertical="center" indent="1"/>
    </xf>
    <xf numFmtId="0" fontId="15" fillId="0" borderId="0" xfId="0" applyFont="1" applyAlignment="1">
      <alignment horizontal="right" vertical="center" indent="1"/>
    </xf>
    <xf numFmtId="0" fontId="44" fillId="0" borderId="7" xfId="4" applyBorder="1" applyAlignment="1" applyProtection="1">
      <protection hidden="1"/>
    </xf>
    <xf numFmtId="0" fontId="0" fillId="0" borderId="10" xfId="0" applyBorder="1"/>
    <xf numFmtId="0" fontId="3" fillId="6" borderId="10" xfId="0" applyFont="1" applyFill="1" applyBorder="1" applyAlignment="1">
      <alignment horizontal="left" vertical="center"/>
    </xf>
    <xf numFmtId="0" fontId="3" fillId="6" borderId="12" xfId="0" applyFont="1" applyFill="1" applyBorder="1" applyAlignment="1">
      <alignment horizontal="left" vertical="center"/>
    </xf>
    <xf numFmtId="0" fontId="25" fillId="0" borderId="2" xfId="0" quotePrefix="1" applyFont="1" applyBorder="1" applyAlignment="1">
      <alignment horizontal="left" vertical="top" wrapText="1"/>
    </xf>
    <xf numFmtId="0" fontId="39" fillId="0" borderId="0" xfId="0" applyFont="1"/>
    <xf numFmtId="0" fontId="34" fillId="0" borderId="29" xfId="0" applyFont="1" applyBorder="1" applyAlignment="1">
      <alignment horizontal="center" vertical="center" wrapText="1"/>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9" fillId="0" borderId="0" xfId="0" applyFont="1" applyAlignment="1" applyProtection="1">
      <alignment horizontal="right" vertical="center"/>
      <protection locked="0"/>
    </xf>
    <xf numFmtId="0" fontId="38" fillId="0" borderId="14" xfId="0" applyFont="1" applyBorder="1" applyAlignment="1">
      <alignment horizontal="center" vertical="center"/>
    </xf>
    <xf numFmtId="0" fontId="1" fillId="0" borderId="14" xfId="0" quotePrefix="1" applyFont="1" applyBorder="1" applyAlignment="1">
      <alignment horizontal="right" vertical="center" indent="1"/>
    </xf>
    <xf numFmtId="44" fontId="3" fillId="0" borderId="0" xfId="2" applyFont="1" applyFill="1" applyBorder="1" applyAlignment="1" applyProtection="1">
      <alignment vertical="center"/>
      <protection locked="0"/>
    </xf>
    <xf numFmtId="14" fontId="3" fillId="0" borderId="0" xfId="1" applyNumberFormat="1" applyFont="1" applyFill="1" applyBorder="1" applyAlignment="1" applyProtection="1">
      <alignment horizontal="center" vertical="center"/>
      <protection locked="0"/>
    </xf>
    <xf numFmtId="0" fontId="3" fillId="0" borderId="15" xfId="0" applyFont="1" applyBorder="1" applyAlignment="1">
      <alignment horizontal="center" vertical="center" wrapText="1"/>
    </xf>
    <xf numFmtId="0" fontId="3" fillId="0" borderId="27" xfId="0" applyFont="1" applyBorder="1" applyAlignment="1">
      <alignment horizontal="center" vertical="center" wrapText="1"/>
    </xf>
    <xf numFmtId="2" fontId="3" fillId="0" borderId="15" xfId="0" applyNumberFormat="1" applyFont="1" applyBorder="1" applyAlignment="1">
      <alignment horizontal="center" vertical="center" wrapText="1"/>
    </xf>
    <xf numFmtId="2" fontId="3" fillId="0" borderId="27" xfId="0" applyNumberFormat="1" applyFont="1" applyBorder="1" applyAlignment="1">
      <alignment horizontal="center" vertical="center" wrapText="1"/>
    </xf>
    <xf numFmtId="1" fontId="3" fillId="0" borderId="17" xfId="0" applyNumberFormat="1" applyFont="1" applyBorder="1" applyAlignment="1">
      <alignment horizontal="center" vertical="center" wrapText="1"/>
    </xf>
    <xf numFmtId="1" fontId="3" fillId="0" borderId="28" xfId="0" applyNumberFormat="1" applyFont="1" applyBorder="1" applyAlignment="1">
      <alignment horizontal="center" vertical="center" wrapText="1"/>
    </xf>
    <xf numFmtId="14" fontId="34" fillId="0" borderId="18" xfId="0" applyNumberFormat="1" applyFont="1" applyBorder="1" applyAlignment="1">
      <alignment horizontal="left" vertical="center"/>
    </xf>
    <xf numFmtId="0" fontId="34" fillId="0" borderId="19" xfId="0" applyFont="1" applyBorder="1" applyAlignment="1">
      <alignment horizontal="left" vertical="center"/>
    </xf>
    <xf numFmtId="0" fontId="8" fillId="0" borderId="18" xfId="0" applyFont="1" applyBorder="1" applyAlignment="1" applyProtection="1">
      <alignment horizontal="left" vertical="center"/>
      <protection locked="0"/>
    </xf>
    <xf numFmtId="0" fontId="0" fillId="0" borderId="18" xfId="0" applyBorder="1"/>
    <xf numFmtId="0" fontId="3" fillId="0" borderId="18" xfId="0" applyFont="1" applyBorder="1" applyAlignment="1">
      <alignment horizontal="left" inden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center" vertical="top" wrapText="1"/>
      <protection locked="0"/>
    </xf>
    <xf numFmtId="0" fontId="30" fillId="0" borderId="0" xfId="0" applyFont="1" applyAlignment="1" applyProtection="1">
      <alignment vertical="center" wrapText="1"/>
      <protection locked="0"/>
    </xf>
    <xf numFmtId="0" fontId="28" fillId="0" borderId="0" xfId="0" applyFont="1" applyAlignment="1" applyProtection="1">
      <alignment vertical="center"/>
      <protection locked="0"/>
    </xf>
    <xf numFmtId="0" fontId="26" fillId="0" borderId="0" xfId="0" quotePrefix="1" applyFont="1" applyAlignment="1">
      <alignment horizontal="center" vertical="center"/>
    </xf>
    <xf numFmtId="0" fontId="0" fillId="0" borderId="0" xfId="0" applyAlignment="1">
      <alignment horizontal="center" vertical="center"/>
    </xf>
    <xf numFmtId="0" fontId="3" fillId="0" borderId="13" xfId="0" applyFont="1" applyBorder="1"/>
    <xf numFmtId="0" fontId="3" fillId="0" borderId="23" xfId="0" applyFont="1" applyBorder="1" applyProtection="1">
      <protection locked="0"/>
    </xf>
    <xf numFmtId="0" fontId="0" fillId="0" borderId="24" xfId="0" applyBorder="1"/>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mruColors>
      <color rgb="FFFFFFCC"/>
      <color rgb="FFFCE0C8"/>
      <color rgb="FF99FF99"/>
      <color rgb="FFCCFFCC"/>
      <color rgb="FFDDFFDD"/>
      <color rgb="FFFEEFE2"/>
      <color rgb="FFE5FFFF"/>
      <color rgb="FFCCFFFF"/>
      <color rgb="FFFDE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trlProps/ctrlProp1.xml><?xml version="1.0" encoding="utf-8"?>
<formControlPr xmlns="http://schemas.microsoft.com/office/spreadsheetml/2009/9/main" objectType="CheckBox" fmlaLink="$AB$9" lockText="1"/>
</file>

<file path=xl/ctrlProps/ctrlProp2.xml><?xml version="1.0" encoding="utf-8"?>
<formControlPr xmlns="http://schemas.microsoft.com/office/spreadsheetml/2009/9/main" objectType="CheckBox" fmlaLink="'LABOR RATE - Salaried A'!$AB$9" lockText="1"/>
</file>

<file path=xl/ctrlProps/ctrlProp3.xml><?xml version="1.0" encoding="utf-8"?>
<formControlPr xmlns="http://schemas.microsoft.com/office/spreadsheetml/2009/9/main" objectType="CheckBox" fmlaLink="'LABOR RATE - Salaried A'!$AB$9" lockText="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3743325</xdr:colOff>
      <xdr:row>0</xdr:row>
      <xdr:rowOff>647700</xdr:rowOff>
    </xdr:to>
    <xdr:pic>
      <xdr:nvPicPr>
        <xdr:cNvPr id="2" name="Picture 1">
          <a:extLst>
            <a:ext uri="{FF2B5EF4-FFF2-40B4-BE49-F238E27FC236}">
              <a16:creationId xmlns:a16="http://schemas.microsoft.com/office/drawing/2014/main" id="{73521F4F-FAD4-19D5-1D24-B1B63315FE81}"/>
            </a:ext>
          </a:extLst>
        </xdr:cNvPr>
        <xdr:cNvPicPr>
          <a:picLocks noChangeAspect="1"/>
        </xdr:cNvPicPr>
      </xdr:nvPicPr>
      <xdr:blipFill>
        <a:blip xmlns:r="http://schemas.openxmlformats.org/officeDocument/2006/relationships" r:embed="rId1"/>
        <a:stretch>
          <a:fillRect/>
        </a:stretch>
      </xdr:blipFill>
      <xdr:spPr>
        <a:xfrm>
          <a:off x="0" y="0"/>
          <a:ext cx="489585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228600</xdr:colOff>
          <xdr:row>8</xdr:row>
          <xdr:rowOff>38100</xdr:rowOff>
        </xdr:from>
        <xdr:to>
          <xdr:col>27</xdr:col>
          <xdr:colOff>19050</xdr:colOff>
          <xdr:row>8</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219075</xdr:colOff>
          <xdr:row>8</xdr:row>
          <xdr:rowOff>38100</xdr:rowOff>
        </xdr:from>
        <xdr:to>
          <xdr:col>26</xdr:col>
          <xdr:colOff>200025</xdr:colOff>
          <xdr:row>8</xdr:row>
          <xdr:rowOff>161925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219075</xdr:colOff>
          <xdr:row>8</xdr:row>
          <xdr:rowOff>38100</xdr:rowOff>
        </xdr:from>
        <xdr:to>
          <xdr:col>28</xdr:col>
          <xdr:colOff>466725</xdr:colOff>
          <xdr:row>9</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Prevailing Wage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47625</xdr:rowOff>
    </xdr:from>
    <xdr:to>
      <xdr:col>3</xdr:col>
      <xdr:colOff>578784</xdr:colOff>
      <xdr:row>1</xdr:row>
      <xdr:rowOff>657225</xdr:rowOff>
    </xdr:to>
    <xdr:pic>
      <xdr:nvPicPr>
        <xdr:cNvPr id="2" name="Picture 1">
          <a:extLst>
            <a:ext uri="{FF2B5EF4-FFF2-40B4-BE49-F238E27FC236}">
              <a16:creationId xmlns:a16="http://schemas.microsoft.com/office/drawing/2014/main" id="{1CA53ED9-2266-1694-0F8A-38A0505FB58F}"/>
            </a:ext>
          </a:extLst>
        </xdr:cNvPr>
        <xdr:cNvPicPr>
          <a:picLocks noChangeAspect="1"/>
        </xdr:cNvPicPr>
      </xdr:nvPicPr>
      <xdr:blipFill>
        <a:blip xmlns:r="http://schemas.openxmlformats.org/officeDocument/2006/relationships" r:embed="rId1"/>
        <a:stretch>
          <a:fillRect/>
        </a:stretch>
      </xdr:blipFill>
      <xdr:spPr>
        <a:xfrm>
          <a:off x="628650" y="209550"/>
          <a:ext cx="4607859"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47624</xdr:colOff>
      <xdr:row>1</xdr:row>
      <xdr:rowOff>28575</xdr:rowOff>
    </xdr:from>
    <xdr:to>
      <xdr:col>3</xdr:col>
      <xdr:colOff>751354</xdr:colOff>
      <xdr:row>1</xdr:row>
      <xdr:rowOff>657225</xdr:rowOff>
    </xdr:to>
    <xdr:pic>
      <xdr:nvPicPr>
        <xdr:cNvPr id="2" name="Picture 1">
          <a:extLst>
            <a:ext uri="{FF2B5EF4-FFF2-40B4-BE49-F238E27FC236}">
              <a16:creationId xmlns:a16="http://schemas.microsoft.com/office/drawing/2014/main" id="{401ED65F-7C25-681C-A2B3-9D5D65676E0B}"/>
            </a:ext>
          </a:extLst>
        </xdr:cNvPr>
        <xdr:cNvPicPr>
          <a:picLocks noChangeAspect="1"/>
        </xdr:cNvPicPr>
      </xdr:nvPicPr>
      <xdr:blipFill>
        <a:blip xmlns:r="http://schemas.openxmlformats.org/officeDocument/2006/relationships" r:embed="rId1"/>
        <a:stretch>
          <a:fillRect/>
        </a:stretch>
      </xdr:blipFill>
      <xdr:spPr>
        <a:xfrm>
          <a:off x="657224" y="190500"/>
          <a:ext cx="4751855" cy="62865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maec.umich.edu/for-vendors/project-documents/bid-resources/"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umaec.umich.edu/for-vendors/project-documents/bid-resources/" TargetMode="External"/><Relationship Id="rId1" Type="http://schemas.openxmlformats.org/officeDocument/2006/relationships/hyperlink" Target="http://www.umaec.umich.edu/for-vendors/project-documents/bid-resources/"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umaec.umich.edu/for-vendors/project-documents/bid-resources/" TargetMode="Externa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umaec.umich.edu/for-vendors/project-documents/bid-resources/"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62"/>
  <sheetViews>
    <sheetView showGridLines="0" topLeftCell="A5" zoomScale="90" zoomScaleNormal="90" zoomScaleSheetLayoutView="123" workbookViewId="0">
      <selection activeCell="F8" sqref="F8"/>
    </sheetView>
  </sheetViews>
  <sheetFormatPr defaultColWidth="9.140625" defaultRowHeight="12.75" x14ac:dyDescent="0.2"/>
  <cols>
    <col min="1" max="1" width="5.140625" style="30" customWidth="1"/>
    <col min="2" max="2" width="7.5703125" style="31" customWidth="1"/>
    <col min="3" max="3" width="4.5703125" style="31" customWidth="1"/>
    <col min="4" max="4" width="111.85546875" style="34" customWidth="1"/>
    <col min="5" max="5" width="9.140625" style="166"/>
    <col min="6" max="16384" width="9.140625" style="30"/>
  </cols>
  <sheetData>
    <row r="1" spans="1:5" ht="69.75" customHeight="1" x14ac:dyDescent="0.2">
      <c r="A1" s="188"/>
      <c r="B1" s="188"/>
      <c r="C1" s="188"/>
      <c r="D1" s="188"/>
    </row>
    <row r="2" spans="1:5" ht="19.5" x14ac:dyDescent="0.35">
      <c r="A2" s="189" t="s">
        <v>217</v>
      </c>
      <c r="B2" s="189"/>
      <c r="C2" s="189"/>
      <c r="D2" s="189"/>
      <c r="E2" s="32"/>
    </row>
    <row r="3" spans="1:5" ht="21.75" customHeight="1" x14ac:dyDescent="0.3">
      <c r="A3" s="189" t="s">
        <v>204</v>
      </c>
      <c r="B3" s="190"/>
      <c r="C3" s="190"/>
      <c r="D3" s="190"/>
      <c r="E3" s="4"/>
    </row>
    <row r="4" spans="1:5" ht="20.25" customHeight="1" x14ac:dyDescent="0.25">
      <c r="A4" s="191" t="s">
        <v>287</v>
      </c>
      <c r="B4" s="191"/>
      <c r="C4" s="191"/>
      <c r="D4" s="191"/>
      <c r="E4" s="5"/>
    </row>
    <row r="5" spans="1:5" s="33" customFormat="1" ht="103.5" customHeight="1" x14ac:dyDescent="0.2">
      <c r="A5" s="193" t="s">
        <v>205</v>
      </c>
      <c r="B5" s="193"/>
      <c r="C5" s="193"/>
      <c r="D5" s="193"/>
      <c r="E5" s="71"/>
    </row>
    <row r="6" spans="1:5" s="33" customFormat="1" ht="27" customHeight="1" x14ac:dyDescent="0.2">
      <c r="A6" s="192" t="s">
        <v>206</v>
      </c>
      <c r="B6" s="192"/>
      <c r="C6" s="192"/>
      <c r="D6" s="192"/>
      <c r="E6" s="69"/>
    </row>
    <row r="7" spans="1:5" s="33" customFormat="1" ht="24" customHeight="1" x14ac:dyDescent="0.2">
      <c r="A7" s="94"/>
      <c r="B7" s="186" t="s">
        <v>207</v>
      </c>
      <c r="C7" s="186"/>
      <c r="D7" s="186"/>
      <c r="E7" s="69"/>
    </row>
    <row r="8" spans="1:5" s="33" customFormat="1" ht="26.25" customHeight="1" x14ac:dyDescent="0.2">
      <c r="A8" s="93"/>
      <c r="B8" s="187" t="s">
        <v>208</v>
      </c>
      <c r="C8" s="187"/>
      <c r="D8" s="187"/>
      <c r="E8" s="71"/>
    </row>
    <row r="9" spans="1:5" s="33" customFormat="1" ht="61.5" customHeight="1" x14ac:dyDescent="0.2">
      <c r="A9" s="93"/>
      <c r="B9" s="182" t="s">
        <v>289</v>
      </c>
      <c r="C9" s="182"/>
      <c r="D9" s="182"/>
      <c r="E9" s="71"/>
    </row>
    <row r="10" spans="1:5" s="33" customFormat="1" ht="36" customHeight="1" x14ac:dyDescent="0.2">
      <c r="A10" s="93"/>
      <c r="B10" s="182" t="s">
        <v>282</v>
      </c>
      <c r="C10" s="182"/>
      <c r="D10" s="182"/>
      <c r="E10" s="71"/>
    </row>
    <row r="11" spans="1:5" s="33" customFormat="1" ht="36" customHeight="1" x14ac:dyDescent="0.2">
      <c r="A11" s="93"/>
      <c r="B11" s="184" t="s">
        <v>290</v>
      </c>
      <c r="C11" s="184"/>
      <c r="D11" s="184"/>
      <c r="E11" s="71"/>
    </row>
    <row r="12" spans="1:5" s="33" customFormat="1" ht="26.25" customHeight="1" x14ac:dyDescent="0.2">
      <c r="A12" s="93"/>
      <c r="B12" s="182" t="s">
        <v>283</v>
      </c>
      <c r="C12" s="182"/>
      <c r="D12" s="182"/>
      <c r="E12" s="71"/>
    </row>
    <row r="13" spans="1:5" s="33" customFormat="1" ht="36" customHeight="1" x14ac:dyDescent="0.2">
      <c r="A13" s="93"/>
      <c r="B13" s="182" t="s">
        <v>284</v>
      </c>
      <c r="C13" s="182"/>
      <c r="D13" s="182"/>
      <c r="E13" s="71"/>
    </row>
    <row r="14" spans="1:5" s="33" customFormat="1" ht="38.25" customHeight="1" x14ac:dyDescent="0.2">
      <c r="A14" s="93"/>
      <c r="B14" s="182" t="s">
        <v>285</v>
      </c>
      <c r="C14" s="182"/>
      <c r="D14" s="182"/>
      <c r="E14" s="71"/>
    </row>
    <row r="15" spans="1:5" s="33" customFormat="1" ht="17.25" customHeight="1" x14ac:dyDescent="0.2">
      <c r="A15" s="93"/>
      <c r="B15" s="178"/>
      <c r="C15" s="178"/>
      <c r="D15" s="178"/>
      <c r="E15" s="71"/>
    </row>
    <row r="16" spans="1:5" s="33" customFormat="1" ht="48.75" customHeight="1" x14ac:dyDescent="0.2">
      <c r="A16" s="185" t="s">
        <v>286</v>
      </c>
      <c r="B16" s="185"/>
      <c r="C16" s="185"/>
      <c r="D16" s="185"/>
      <c r="E16" s="70"/>
    </row>
    <row r="17" spans="1:5" s="33" customFormat="1" ht="21.75" customHeight="1" x14ac:dyDescent="0.2">
      <c r="A17" s="183" t="s">
        <v>15</v>
      </c>
      <c r="B17" s="183"/>
      <c r="C17" s="183"/>
      <c r="D17" s="183"/>
      <c r="E17" s="167"/>
    </row>
    <row r="18" spans="1:5" x14ac:dyDescent="0.2">
      <c r="A18" s="168"/>
      <c r="B18" s="34"/>
      <c r="C18" s="34"/>
      <c r="E18" s="44"/>
    </row>
    <row r="19" spans="1:5" x14ac:dyDescent="0.2">
      <c r="A19" s="168"/>
      <c r="B19" s="34"/>
      <c r="C19" s="34"/>
      <c r="E19" s="44"/>
    </row>
    <row r="20" spans="1:5" x14ac:dyDescent="0.2">
      <c r="A20" s="168"/>
      <c r="B20" s="34"/>
      <c r="C20" s="34"/>
      <c r="E20" s="44"/>
    </row>
    <row r="21" spans="1:5" ht="81.599999999999994" customHeight="1" x14ac:dyDescent="0.2">
      <c r="A21" s="168"/>
      <c r="B21" s="34"/>
      <c r="C21" s="34"/>
      <c r="E21" s="44"/>
    </row>
    <row r="22" spans="1:5" ht="92.45" customHeight="1" x14ac:dyDescent="0.2">
      <c r="A22" s="168"/>
      <c r="B22" s="34"/>
      <c r="C22" s="34"/>
      <c r="E22" s="44"/>
    </row>
    <row r="23" spans="1:5" ht="37.5" customHeight="1" x14ac:dyDescent="0.2">
      <c r="A23" s="168"/>
      <c r="B23" s="34"/>
      <c r="C23" s="34"/>
      <c r="E23" s="44"/>
    </row>
    <row r="24" spans="1:5" ht="52.5" customHeight="1" x14ac:dyDescent="0.2">
      <c r="A24" s="168"/>
      <c r="B24" s="34"/>
      <c r="C24" s="34"/>
      <c r="E24" s="44"/>
    </row>
    <row r="25" spans="1:5" ht="22.5" customHeight="1" x14ac:dyDescent="0.2">
      <c r="A25" s="168"/>
      <c r="B25" s="34"/>
      <c r="C25" s="34"/>
      <c r="E25" s="44"/>
    </row>
    <row r="26" spans="1:5" ht="7.5" customHeight="1" x14ac:dyDescent="0.2">
      <c r="A26" s="168"/>
      <c r="B26" s="34"/>
      <c r="C26" s="34"/>
      <c r="E26" s="44"/>
    </row>
    <row r="27" spans="1:5" x14ac:dyDescent="0.2">
      <c r="A27" s="168"/>
      <c r="B27" s="34"/>
      <c r="C27" s="34"/>
      <c r="E27" s="44"/>
    </row>
    <row r="28" spans="1:5" x14ac:dyDescent="0.2">
      <c r="A28" s="168"/>
      <c r="B28" s="34"/>
      <c r="C28" s="34"/>
      <c r="E28" s="44"/>
    </row>
    <row r="29" spans="1:5" x14ac:dyDescent="0.2">
      <c r="A29" s="168"/>
      <c r="B29" s="34"/>
      <c r="C29" s="34"/>
      <c r="E29" s="44"/>
    </row>
    <row r="30" spans="1:5" x14ac:dyDescent="0.2">
      <c r="A30" s="168"/>
      <c r="B30" s="34"/>
      <c r="C30" s="34"/>
      <c r="E30" s="44"/>
    </row>
    <row r="31" spans="1:5" x14ac:dyDescent="0.2">
      <c r="A31" s="168"/>
      <c r="B31" s="34"/>
      <c r="C31" s="34"/>
      <c r="E31" s="44"/>
    </row>
    <row r="32" spans="1:5" x14ac:dyDescent="0.2">
      <c r="A32" s="168"/>
      <c r="B32" s="34"/>
      <c r="C32" s="34"/>
      <c r="E32" s="44"/>
    </row>
    <row r="33" spans="1:5" x14ac:dyDescent="0.2">
      <c r="A33" s="168"/>
      <c r="B33" s="34"/>
      <c r="C33" s="34"/>
      <c r="E33" s="44"/>
    </row>
    <row r="43" spans="1:5" ht="16.5" customHeight="1" x14ac:dyDescent="0.2"/>
    <row r="44" spans="1:5" ht="6.75" customHeight="1" x14ac:dyDescent="0.2"/>
    <row r="45" spans="1:5" ht="37.5" customHeight="1" x14ac:dyDescent="0.2"/>
    <row r="46" spans="1:5" ht="22.5" customHeight="1" x14ac:dyDescent="0.2"/>
    <row r="50" ht="6.75" customHeight="1" x14ac:dyDescent="0.2"/>
    <row r="52" ht="13.5" customHeight="1" x14ac:dyDescent="0.2"/>
    <row r="53" ht="4.5" customHeight="1" x14ac:dyDescent="0.2"/>
    <row r="54" ht="13.5" customHeight="1" x14ac:dyDescent="0.2"/>
    <row r="55" ht="45.75" customHeight="1" x14ac:dyDescent="0.2"/>
    <row r="56" ht="13.5" customHeight="1" x14ac:dyDescent="0.2"/>
    <row r="57" ht="6.75" customHeight="1" x14ac:dyDescent="0.2"/>
    <row r="59" ht="45" customHeight="1" x14ac:dyDescent="0.2"/>
    <row r="60" ht="44.25" customHeight="1" x14ac:dyDescent="0.2"/>
    <row r="62" ht="37.5" customHeight="1" x14ac:dyDescent="0.2"/>
  </sheetData>
  <sheetProtection algorithmName="SHA-512" hashValue="sf3QH+hl3BssYnei34KHqOQ96+hHJdNTIxs/Nx3LYAdA1M8P47y6pcHgDpn7UCyoYVgY5k4d5XBifAenB438Sw==" saltValue="HR62KCbNJqboHJHYVrSREQ==" spinCount="100000" sheet="1" objects="1" scenarios="1"/>
  <customSheetViews>
    <customSheetView guid="{7061DD06-223F-4D51-BB5E-F84E6E22B0B7}" scale="110" showPageBreaks="1" showGridLines="0" printArea="1" showRuler="0" topLeftCell="A12">
      <selection activeCell="D20" sqref="D20"/>
      <pageMargins left="0.66" right="0.61" top="0.28999999999999998" bottom="0.44" header="0.27" footer="0.18"/>
      <pageSetup scale="74" orientation="portrait" r:id="rId1"/>
      <headerFooter alignWithMargins="0">
        <oddFooter>&amp;L&amp;"Arial,Italic"&amp;6&amp;Z&amp;F&amp;R&amp;8&amp;D</oddFooter>
      </headerFooter>
    </customSheetView>
  </customSheetViews>
  <mergeCells count="16">
    <mergeCell ref="B7:D7"/>
    <mergeCell ref="B8:D8"/>
    <mergeCell ref="B9:D9"/>
    <mergeCell ref="B12:D12"/>
    <mergeCell ref="A1:D1"/>
    <mergeCell ref="A2:D2"/>
    <mergeCell ref="A3:D3"/>
    <mergeCell ref="A4:D4"/>
    <mergeCell ref="A6:D6"/>
    <mergeCell ref="A5:D5"/>
    <mergeCell ref="B14:D14"/>
    <mergeCell ref="A17:D17"/>
    <mergeCell ref="B10:D10"/>
    <mergeCell ref="B11:D11"/>
    <mergeCell ref="A16:D16"/>
    <mergeCell ref="B13:D13"/>
  </mergeCells>
  <phoneticPr fontId="2" type="noConversion"/>
  <hyperlinks>
    <hyperlink ref="A6:D6" r:id="rId2" display="Instructions &amp; Examples Webpages" xr:uid="{00000000-0004-0000-0000-000000000000}"/>
  </hyperlinks>
  <printOptions horizontalCentered="1"/>
  <pageMargins left="0.5" right="0.5" top="0.75" bottom="0.75" header="0.3" footer="0.3"/>
  <pageSetup scale="77" fitToHeight="0"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H74"/>
  <sheetViews>
    <sheetView showZeros="0" tabSelected="1" zoomScaleNormal="100" zoomScaleSheetLayoutView="100" workbookViewId="0">
      <selection activeCell="AB2" sqref="AB2"/>
    </sheetView>
  </sheetViews>
  <sheetFormatPr defaultColWidth="9.140625" defaultRowHeight="12.75" x14ac:dyDescent="0.2"/>
  <cols>
    <col min="1" max="1" width="4.7109375" style="6" customWidth="1"/>
    <col min="2" max="9" width="4.7109375" style="1" customWidth="1"/>
    <col min="10" max="10" width="7.85546875" style="1" bestFit="1" customWidth="1"/>
    <col min="11" max="11" width="3.42578125" style="1" customWidth="1"/>
    <col min="12" max="12" width="5" style="1" customWidth="1"/>
    <col min="13" max="22" width="4.7109375" style="1" customWidth="1"/>
    <col min="23" max="23" width="4.5703125" style="1" customWidth="1"/>
    <col min="24" max="27" width="4.7109375" style="1" customWidth="1"/>
    <col min="28" max="28" width="9.140625" style="121" customWidth="1"/>
    <col min="29" max="34" width="9.140625" style="121"/>
    <col min="35" max="16384" width="9.140625" style="1"/>
  </cols>
  <sheetData>
    <row r="1" spans="1:34" ht="0.75" customHeight="1" x14ac:dyDescent="0.2">
      <c r="A1" s="201"/>
      <c r="B1" s="201"/>
      <c r="C1" s="201"/>
      <c r="D1" s="201"/>
      <c r="E1" s="201"/>
      <c r="F1" s="201"/>
      <c r="G1" s="201"/>
      <c r="H1" s="201"/>
      <c r="I1" s="201"/>
      <c r="J1" s="201"/>
      <c r="K1" s="201"/>
      <c r="L1" s="201"/>
      <c r="M1" s="201"/>
      <c r="N1" s="272"/>
      <c r="O1" s="272"/>
      <c r="P1" s="272"/>
      <c r="Q1" s="272"/>
      <c r="R1" s="272"/>
      <c r="S1" s="272"/>
      <c r="T1" s="272"/>
      <c r="U1" s="272"/>
      <c r="V1" s="272"/>
      <c r="W1" s="272"/>
      <c r="X1" s="272"/>
      <c r="Y1" s="272"/>
      <c r="Z1" s="272"/>
      <c r="AA1" s="272"/>
    </row>
    <row r="2" spans="1:34" ht="39" customHeight="1" x14ac:dyDescent="0.2">
      <c r="B2" s="6"/>
      <c r="C2" s="6"/>
      <c r="D2" s="6"/>
      <c r="E2" s="6"/>
      <c r="F2" s="6"/>
      <c r="G2" s="6"/>
      <c r="H2" s="6"/>
      <c r="I2" s="6"/>
      <c r="J2" s="6"/>
      <c r="K2" s="6"/>
      <c r="L2" s="6"/>
      <c r="M2" s="6"/>
      <c r="N2" s="6"/>
      <c r="O2" s="6"/>
      <c r="P2" s="6"/>
      <c r="Q2" s="6"/>
      <c r="R2" s="6"/>
      <c r="S2" s="201" t="e" vm="1">
        <v>#VALUE!</v>
      </c>
      <c r="T2" s="316"/>
      <c r="U2" s="316"/>
      <c r="V2" s="316"/>
      <c r="W2" s="316"/>
      <c r="X2" s="316"/>
      <c r="Y2" s="316"/>
      <c r="Z2" s="316"/>
      <c r="AA2" s="316"/>
    </row>
    <row r="3" spans="1:34" ht="18.75" customHeight="1" x14ac:dyDescent="0.25">
      <c r="A3" s="12"/>
      <c r="B3" s="13"/>
      <c r="C3" s="81"/>
      <c r="D3" s="81"/>
      <c r="E3" s="81"/>
      <c r="F3" s="81"/>
      <c r="G3" s="81"/>
      <c r="H3" s="307" t="s">
        <v>118</v>
      </c>
      <c r="I3" s="307"/>
      <c r="J3" s="307"/>
      <c r="K3" s="307"/>
      <c r="L3" s="307"/>
      <c r="M3" s="307"/>
      <c r="N3" s="307"/>
      <c r="O3" s="307"/>
      <c r="P3" s="307"/>
      <c r="Q3" s="307"/>
      <c r="R3" s="307"/>
      <c r="S3" s="307"/>
      <c r="T3" s="307"/>
      <c r="U3" s="307"/>
      <c r="V3" s="81"/>
      <c r="W3" s="303" t="str">
        <f>'Instructions - READ &amp; DOWNLOAD'!A4:A4</f>
        <v>May 28, 2025</v>
      </c>
      <c r="X3" s="304"/>
      <c r="Y3" s="304"/>
      <c r="Z3" s="304"/>
      <c r="AA3" s="304"/>
    </row>
    <row r="4" spans="1:34" s="3" customFormat="1" ht="12" customHeight="1" x14ac:dyDescent="0.25">
      <c r="A4" s="310" t="s">
        <v>201</v>
      </c>
      <c r="B4" s="311"/>
      <c r="C4" s="311"/>
      <c r="D4" s="311"/>
      <c r="E4" s="311"/>
      <c r="F4" s="311"/>
      <c r="G4" s="311"/>
      <c r="H4" s="311"/>
      <c r="I4" s="311"/>
      <c r="J4" s="311"/>
      <c r="K4" s="311"/>
      <c r="L4" s="311"/>
      <c r="M4" s="311"/>
      <c r="N4" s="311"/>
      <c r="O4" s="311"/>
      <c r="P4" s="312"/>
      <c r="Q4" s="157"/>
      <c r="R4" s="81"/>
      <c r="S4" s="81"/>
      <c r="T4" s="162"/>
      <c r="U4" s="23" t="s">
        <v>36</v>
      </c>
      <c r="V4" s="81"/>
      <c r="W4" s="81"/>
      <c r="X4" s="81"/>
      <c r="Y4" s="81"/>
      <c r="Z4" s="81"/>
      <c r="AA4" s="81"/>
      <c r="AB4" s="121"/>
      <c r="AC4" s="121"/>
      <c r="AD4" s="121"/>
      <c r="AE4" s="121"/>
      <c r="AF4" s="121"/>
      <c r="AG4" s="121"/>
      <c r="AH4" s="121"/>
    </row>
    <row r="5" spans="1:34" s="3" customFormat="1" ht="12" customHeight="1" x14ac:dyDescent="0.25">
      <c r="A5" s="313" t="s">
        <v>202</v>
      </c>
      <c r="B5" s="314"/>
      <c r="C5" s="314"/>
      <c r="D5" s="314"/>
      <c r="E5" s="314"/>
      <c r="F5" s="314"/>
      <c r="G5" s="314"/>
      <c r="H5" s="314"/>
      <c r="I5" s="314"/>
      <c r="J5" s="314"/>
      <c r="K5" s="314"/>
      <c r="L5" s="314"/>
      <c r="M5" s="314"/>
      <c r="N5" s="314"/>
      <c r="O5" s="314"/>
      <c r="P5" s="315"/>
      <c r="Q5" s="157"/>
      <c r="R5" s="81"/>
      <c r="S5" s="81"/>
      <c r="T5" s="163"/>
      <c r="U5" s="24" t="s">
        <v>30</v>
      </c>
      <c r="V5" s="81"/>
      <c r="W5" s="81"/>
      <c r="X5" s="81"/>
      <c r="Y5" s="81"/>
      <c r="Z5" s="81"/>
      <c r="AA5" s="81"/>
      <c r="AB5" s="121"/>
      <c r="AC5" s="121"/>
      <c r="AD5" s="121"/>
      <c r="AE5" s="121"/>
      <c r="AF5" s="121"/>
      <c r="AG5" s="121"/>
      <c r="AH5" s="121"/>
    </row>
    <row r="6" spans="1:34" s="3" customFormat="1" ht="4.5" customHeight="1" x14ac:dyDescent="0.2">
      <c r="A6" s="82"/>
      <c r="B6" s="82"/>
      <c r="C6" s="82"/>
      <c r="D6" s="82"/>
      <c r="E6" s="82"/>
      <c r="F6" s="82"/>
      <c r="G6" s="82"/>
      <c r="H6" s="82"/>
      <c r="I6" s="82"/>
      <c r="J6" s="82"/>
      <c r="K6" s="82"/>
      <c r="L6" s="82"/>
      <c r="M6" s="82"/>
      <c r="N6" s="82"/>
      <c r="O6" s="82"/>
      <c r="P6" s="82"/>
      <c r="Q6" s="82"/>
      <c r="R6" s="82"/>
      <c r="S6" s="82"/>
      <c r="T6" s="82"/>
      <c r="U6" s="82"/>
      <c r="V6" s="82"/>
      <c r="W6" s="82"/>
      <c r="X6" s="82"/>
      <c r="Y6" s="82"/>
      <c r="Z6" s="82"/>
      <c r="AA6" s="164"/>
      <c r="AB6" s="121"/>
      <c r="AC6" s="121"/>
      <c r="AD6" s="121"/>
      <c r="AE6" s="121"/>
      <c r="AF6" s="121"/>
      <c r="AG6" s="121"/>
      <c r="AH6" s="121"/>
    </row>
    <row r="7" spans="1:34" ht="16.5" customHeight="1" x14ac:dyDescent="0.2">
      <c r="A7" s="299" t="s">
        <v>107</v>
      </c>
      <c r="B7" s="290"/>
      <c r="C7" s="290"/>
      <c r="D7" s="290"/>
      <c r="E7" s="300"/>
      <c r="F7" s="300"/>
      <c r="G7" s="300"/>
      <c r="H7" s="300"/>
      <c r="I7" s="300"/>
      <c r="J7" s="300"/>
      <c r="K7" s="300"/>
      <c r="L7" s="300"/>
      <c r="M7" s="300"/>
      <c r="N7" s="84"/>
      <c r="O7" s="290" t="s">
        <v>17</v>
      </c>
      <c r="P7" s="290"/>
      <c r="Q7" s="290"/>
      <c r="R7" s="290"/>
      <c r="S7" s="305" t="s">
        <v>214</v>
      </c>
      <c r="T7" s="305"/>
      <c r="U7" s="305"/>
      <c r="V7" s="305"/>
      <c r="W7" s="305"/>
      <c r="X7" s="305"/>
      <c r="Y7" s="305"/>
      <c r="Z7" s="305"/>
      <c r="AA7" s="306"/>
    </row>
    <row r="8" spans="1:34" ht="16.5" customHeight="1" x14ac:dyDescent="0.2">
      <c r="A8" s="289" t="s">
        <v>50</v>
      </c>
      <c r="B8" s="290"/>
      <c r="C8" s="290"/>
      <c r="D8" s="290"/>
      <c r="E8" s="291" t="s">
        <v>197</v>
      </c>
      <c r="F8" s="291"/>
      <c r="G8" s="291"/>
      <c r="H8" s="291"/>
      <c r="I8" s="291"/>
      <c r="J8" s="291"/>
      <c r="K8" s="291"/>
      <c r="L8" s="291"/>
      <c r="M8" s="291"/>
      <c r="O8" s="290" t="s">
        <v>18</v>
      </c>
      <c r="P8" s="290"/>
      <c r="Q8" s="290"/>
      <c r="R8" s="290"/>
      <c r="S8" s="291"/>
      <c r="T8" s="291"/>
      <c r="U8" s="291"/>
      <c r="V8" s="291"/>
      <c r="W8" s="291"/>
      <c r="X8" s="291"/>
      <c r="Y8" s="308" t="s">
        <v>182</v>
      </c>
      <c r="Z8" s="308"/>
      <c r="AA8" s="309"/>
    </row>
    <row r="9" spans="1:34" ht="16.5" customHeight="1" x14ac:dyDescent="0.2">
      <c r="A9" s="299" t="s">
        <v>108</v>
      </c>
      <c r="B9" s="290"/>
      <c r="C9" s="290"/>
      <c r="D9" s="290"/>
      <c r="E9" s="300"/>
      <c r="F9" s="300"/>
      <c r="G9" s="300"/>
      <c r="H9" s="300"/>
      <c r="I9" s="300"/>
      <c r="J9" s="300"/>
      <c r="K9" s="300"/>
      <c r="L9" s="300"/>
      <c r="M9" s="300"/>
      <c r="O9" s="301" t="s">
        <v>32</v>
      </c>
      <c r="P9" s="292"/>
      <c r="Q9" s="292"/>
      <c r="R9" s="292"/>
      <c r="S9" s="130" t="s">
        <v>48</v>
      </c>
      <c r="T9" s="302" t="s">
        <v>189</v>
      </c>
      <c r="U9" s="302"/>
      <c r="V9" s="302"/>
      <c r="W9" s="123" t="s">
        <v>49</v>
      </c>
      <c r="X9" s="124"/>
      <c r="Y9" s="124"/>
      <c r="Z9" s="124"/>
      <c r="AA9" s="125"/>
      <c r="AB9" s="121" t="b">
        <v>0</v>
      </c>
    </row>
    <row r="10" spans="1:34" ht="16.5" customHeight="1" x14ac:dyDescent="0.2">
      <c r="A10" s="289" t="s">
        <v>109</v>
      </c>
      <c r="B10" s="290"/>
      <c r="C10" s="290"/>
      <c r="D10" s="290"/>
      <c r="E10" s="291"/>
      <c r="F10" s="291"/>
      <c r="G10" s="291"/>
      <c r="H10" s="291"/>
      <c r="I10" s="291"/>
      <c r="J10" s="291"/>
      <c r="K10" s="291"/>
      <c r="L10" s="291"/>
      <c r="M10" s="291"/>
      <c r="O10" s="290" t="s">
        <v>104</v>
      </c>
      <c r="P10" s="292"/>
      <c r="Q10" s="292"/>
      <c r="R10" s="292"/>
      <c r="S10" s="293"/>
      <c r="T10" s="293"/>
      <c r="U10" s="293"/>
      <c r="V10" s="293"/>
      <c r="W10" s="293"/>
      <c r="X10" s="293"/>
      <c r="Y10" s="293"/>
      <c r="Z10" s="293"/>
      <c r="AA10" s="294"/>
      <c r="AC10" s="121" t="s">
        <v>198</v>
      </c>
    </row>
    <row r="11" spans="1:34" s="3" customFormat="1" ht="17.25" customHeight="1" x14ac:dyDescent="0.2">
      <c r="A11" s="289"/>
      <c r="B11" s="290"/>
      <c r="C11" s="290"/>
      <c r="D11" s="290"/>
      <c r="E11" s="95"/>
      <c r="F11" s="295"/>
      <c r="G11" s="295"/>
      <c r="H11" s="295"/>
      <c r="I11" s="295"/>
      <c r="J11" s="295"/>
      <c r="K11" s="295"/>
      <c r="L11" s="295"/>
      <c r="M11" s="295"/>
      <c r="O11" s="296"/>
      <c r="P11" s="296"/>
      <c r="Q11" s="296"/>
      <c r="R11" s="296"/>
      <c r="S11" s="297"/>
      <c r="T11" s="297"/>
      <c r="U11" s="297"/>
      <c r="V11" s="297"/>
      <c r="W11" s="297"/>
      <c r="X11" s="297"/>
      <c r="Y11" s="297"/>
      <c r="Z11" s="297"/>
      <c r="AA11" s="298"/>
      <c r="AB11" s="121"/>
      <c r="AC11" s="121"/>
      <c r="AD11" s="121"/>
      <c r="AE11" s="121"/>
      <c r="AF11" s="121"/>
      <c r="AG11" s="121"/>
      <c r="AH11" s="121"/>
    </row>
    <row r="12" spans="1:34" ht="4.5" customHeight="1" x14ac:dyDescent="0.2">
      <c r="A12" s="74"/>
      <c r="B12" s="50"/>
      <c r="C12" s="50"/>
      <c r="D12" s="50"/>
      <c r="E12" s="50"/>
      <c r="F12" s="50"/>
      <c r="G12" s="50"/>
      <c r="H12" s="50"/>
      <c r="I12" s="50"/>
      <c r="J12" s="50"/>
      <c r="K12" s="50"/>
      <c r="L12" s="50"/>
      <c r="M12" s="50"/>
      <c r="N12" s="50"/>
      <c r="O12" s="50"/>
      <c r="P12" s="280"/>
      <c r="Q12" s="280"/>
      <c r="R12" s="280"/>
      <c r="S12" s="280"/>
      <c r="T12" s="280"/>
      <c r="U12" s="280"/>
      <c r="V12" s="280"/>
      <c r="W12" s="280"/>
      <c r="X12" s="280"/>
      <c r="Y12" s="280"/>
      <c r="Z12" s="280"/>
      <c r="AA12" s="281"/>
    </row>
    <row r="13" spans="1:34" ht="12.75" customHeight="1" x14ac:dyDescent="0.2">
      <c r="A13" s="282" t="s">
        <v>137</v>
      </c>
      <c r="B13" s="283"/>
      <c r="C13" s="283"/>
      <c r="D13" s="283"/>
      <c r="E13" s="283"/>
      <c r="F13" s="283"/>
      <c r="G13" s="283"/>
      <c r="H13" s="283"/>
      <c r="I13" s="283"/>
      <c r="J13" s="283"/>
      <c r="K13" s="283"/>
      <c r="L13" s="283"/>
      <c r="M13" s="283"/>
      <c r="N13" s="283"/>
      <c r="O13" s="284"/>
      <c r="P13" s="288" t="s">
        <v>21</v>
      </c>
      <c r="Q13" s="288"/>
      <c r="R13" s="288"/>
      <c r="S13" s="288"/>
      <c r="T13" s="288" t="s">
        <v>22</v>
      </c>
      <c r="U13" s="288"/>
      <c r="V13" s="288"/>
      <c r="W13" s="288"/>
      <c r="X13" s="288" t="s">
        <v>23</v>
      </c>
      <c r="Y13" s="288"/>
      <c r="Z13" s="288"/>
      <c r="AA13" s="288"/>
    </row>
    <row r="14" spans="1:34" x14ac:dyDescent="0.2">
      <c r="A14" s="285"/>
      <c r="B14" s="286"/>
      <c r="C14" s="286"/>
      <c r="D14" s="286"/>
      <c r="E14" s="286"/>
      <c r="F14" s="286"/>
      <c r="G14" s="286"/>
      <c r="H14" s="286"/>
      <c r="I14" s="286"/>
      <c r="J14" s="286"/>
      <c r="K14" s="286"/>
      <c r="L14" s="286"/>
      <c r="M14" s="286"/>
      <c r="N14" s="286"/>
      <c r="O14" s="287"/>
      <c r="P14" s="288"/>
      <c r="Q14" s="288"/>
      <c r="R14" s="288"/>
      <c r="S14" s="288"/>
      <c r="T14" s="288"/>
      <c r="U14" s="288"/>
      <c r="V14" s="288"/>
      <c r="W14" s="288"/>
      <c r="X14" s="288"/>
      <c r="Y14" s="288"/>
      <c r="Z14" s="288"/>
      <c r="AA14" s="288"/>
    </row>
    <row r="15" spans="1:34" ht="17.25" customHeight="1" x14ac:dyDescent="0.2">
      <c r="A15" s="8" t="s">
        <v>4</v>
      </c>
      <c r="B15" s="211" t="s">
        <v>31</v>
      </c>
      <c r="C15" s="212"/>
      <c r="D15" s="212"/>
      <c r="E15" s="212"/>
      <c r="F15" s="212"/>
      <c r="G15" s="212"/>
      <c r="H15" s="212"/>
      <c r="I15" s="212"/>
      <c r="J15" s="212"/>
      <c r="K15" s="212"/>
      <c r="L15" s="212"/>
      <c r="M15" s="212"/>
      <c r="N15" s="212"/>
      <c r="O15" s="213"/>
      <c r="P15" s="199"/>
      <c r="Q15" s="199"/>
      <c r="R15" s="199"/>
      <c r="S15" s="199"/>
      <c r="T15" s="198">
        <f>P15/2</f>
        <v>0</v>
      </c>
      <c r="U15" s="198"/>
      <c r="V15" s="198"/>
      <c r="W15" s="198"/>
      <c r="X15" s="198">
        <f>P15</f>
        <v>0</v>
      </c>
      <c r="Y15" s="198"/>
      <c r="Z15" s="198"/>
      <c r="AA15" s="198"/>
      <c r="AC15" s="121" t="s">
        <v>190</v>
      </c>
    </row>
    <row r="16" spans="1:34" ht="15.75" customHeight="1" x14ac:dyDescent="0.2">
      <c r="A16" s="74"/>
      <c r="B16" s="269" t="s">
        <v>74</v>
      </c>
      <c r="C16" s="269"/>
      <c r="D16" s="269"/>
      <c r="E16" s="269"/>
      <c r="F16" s="269"/>
      <c r="G16" s="269"/>
      <c r="H16" s="269"/>
      <c r="I16" s="269"/>
      <c r="J16" s="269"/>
      <c r="K16" s="72"/>
      <c r="L16" s="72"/>
      <c r="M16" s="279"/>
      <c r="N16" s="279"/>
      <c r="O16" s="77"/>
      <c r="P16" s="264"/>
      <c r="Q16" s="264"/>
      <c r="R16" s="264"/>
      <c r="S16" s="264"/>
      <c r="T16" s="264"/>
      <c r="U16" s="264"/>
      <c r="V16" s="264"/>
      <c r="W16" s="264"/>
      <c r="X16" s="264"/>
      <c r="Y16" s="264"/>
      <c r="Z16" s="264"/>
      <c r="AA16" s="265"/>
    </row>
    <row r="17" spans="1:29" ht="15.75" customHeight="1" x14ac:dyDescent="0.2">
      <c r="A17" s="200"/>
      <c r="B17" s="201"/>
      <c r="C17" s="226" t="s">
        <v>5</v>
      </c>
      <c r="D17" s="226"/>
      <c r="E17" s="226"/>
      <c r="F17" s="226"/>
      <c r="G17" s="226"/>
      <c r="H17" s="76"/>
      <c r="I17" s="76"/>
      <c r="J17" s="126"/>
      <c r="K17" s="14" t="s">
        <v>26</v>
      </c>
      <c r="L17" s="39" t="s">
        <v>29</v>
      </c>
      <c r="M17" s="268"/>
      <c r="N17" s="268"/>
      <c r="P17" s="198">
        <f>IF(J17&gt;0,$P$15*J17/100,M17)</f>
        <v>0</v>
      </c>
      <c r="Q17" s="198"/>
      <c r="R17" s="198"/>
      <c r="S17" s="198"/>
      <c r="T17" s="198">
        <f>P17/2</f>
        <v>0</v>
      </c>
      <c r="U17" s="198"/>
      <c r="V17" s="198"/>
      <c r="W17" s="198"/>
      <c r="X17" s="198">
        <f>P17</f>
        <v>0</v>
      </c>
      <c r="Y17" s="198"/>
      <c r="Z17" s="198"/>
      <c r="AA17" s="198"/>
      <c r="AC17" s="121" t="s">
        <v>194</v>
      </c>
    </row>
    <row r="18" spans="1:29" ht="15.75" customHeight="1" x14ac:dyDescent="0.2">
      <c r="A18" s="200"/>
      <c r="B18" s="201"/>
      <c r="C18" s="75" t="s">
        <v>19</v>
      </c>
      <c r="D18" s="76"/>
      <c r="E18" s="76"/>
      <c r="F18" s="76"/>
      <c r="G18" s="76"/>
      <c r="H18" s="76"/>
      <c r="I18" s="76"/>
      <c r="J18" s="56"/>
      <c r="K18" s="14"/>
      <c r="L18" s="76"/>
      <c r="M18" s="277"/>
      <c r="N18" s="277"/>
      <c r="P18" s="278"/>
      <c r="Q18" s="278"/>
      <c r="R18" s="278"/>
      <c r="S18" s="278"/>
      <c r="T18" s="270" t="s">
        <v>35</v>
      </c>
      <c r="U18" s="228"/>
      <c r="V18" s="228"/>
      <c r="W18" s="228"/>
      <c r="X18" s="270" t="s">
        <v>35</v>
      </c>
      <c r="Y18" s="228"/>
      <c r="Z18" s="228"/>
      <c r="AA18" s="229"/>
    </row>
    <row r="19" spans="1:29" ht="15.75" customHeight="1" x14ac:dyDescent="0.2">
      <c r="A19" s="200"/>
      <c r="B19" s="201"/>
      <c r="C19" s="196" t="s">
        <v>191</v>
      </c>
      <c r="D19" s="196"/>
      <c r="E19" s="196"/>
      <c r="F19" s="196"/>
      <c r="G19" s="196"/>
      <c r="H19" s="196"/>
      <c r="I19" s="76"/>
      <c r="J19" s="127"/>
      <c r="K19" s="14" t="s">
        <v>26</v>
      </c>
      <c r="L19" s="76" t="s">
        <v>28</v>
      </c>
      <c r="M19" s="268"/>
      <c r="N19" s="268"/>
      <c r="P19" s="198">
        <f>IF(J19&gt;0,$P$15*J19/100,M19)</f>
        <v>0</v>
      </c>
      <c r="Q19" s="198"/>
      <c r="R19" s="198"/>
      <c r="S19" s="198"/>
      <c r="T19" s="199"/>
      <c r="U19" s="199"/>
      <c r="V19" s="199"/>
      <c r="W19" s="199"/>
      <c r="X19" s="199"/>
      <c r="Y19" s="199"/>
      <c r="Z19" s="199"/>
      <c r="AA19" s="199"/>
      <c r="AC19" s="121" t="s">
        <v>195</v>
      </c>
    </row>
    <row r="20" spans="1:29" ht="15.75" customHeight="1" x14ac:dyDescent="0.2">
      <c r="A20" s="200"/>
      <c r="B20" s="201"/>
      <c r="C20" s="223" t="s">
        <v>192</v>
      </c>
      <c r="D20" s="223"/>
      <c r="E20" s="223"/>
      <c r="F20" s="223"/>
      <c r="G20" s="223"/>
      <c r="H20" s="223"/>
      <c r="I20" s="76"/>
      <c r="J20" s="128"/>
      <c r="K20" s="14" t="s">
        <v>26</v>
      </c>
      <c r="L20" s="76" t="s">
        <v>28</v>
      </c>
      <c r="M20" s="268"/>
      <c r="N20" s="268"/>
      <c r="P20" s="198">
        <f t="shared" ref="P20:P23" si="0">IF(J20&gt;0,$P$15*J20/100,M20)</f>
        <v>0</v>
      </c>
      <c r="Q20" s="198"/>
      <c r="R20" s="198"/>
      <c r="S20" s="198"/>
      <c r="T20" s="199"/>
      <c r="U20" s="199"/>
      <c r="V20" s="199"/>
      <c r="W20" s="199"/>
      <c r="X20" s="199"/>
      <c r="Y20" s="199"/>
      <c r="Z20" s="199"/>
      <c r="AA20" s="199"/>
      <c r="AC20" s="121" t="s">
        <v>196</v>
      </c>
    </row>
    <row r="21" spans="1:29" ht="15.75" customHeight="1" x14ac:dyDescent="0.2">
      <c r="A21" s="200"/>
      <c r="B21" s="201"/>
      <c r="C21" s="223"/>
      <c r="D21" s="223"/>
      <c r="E21" s="223"/>
      <c r="F21" s="223"/>
      <c r="G21" s="223"/>
      <c r="H21" s="223"/>
      <c r="I21" s="76"/>
      <c r="J21" s="128"/>
      <c r="K21" s="14" t="s">
        <v>26</v>
      </c>
      <c r="L21" s="76" t="s">
        <v>28</v>
      </c>
      <c r="M21" s="268"/>
      <c r="N21" s="268"/>
      <c r="P21" s="198">
        <f t="shared" si="0"/>
        <v>0</v>
      </c>
      <c r="Q21" s="198"/>
      <c r="R21" s="198"/>
      <c r="S21" s="198"/>
      <c r="T21" s="199"/>
      <c r="U21" s="199"/>
      <c r="V21" s="199"/>
      <c r="W21" s="199"/>
      <c r="X21" s="199"/>
      <c r="Y21" s="199"/>
      <c r="Z21" s="199"/>
      <c r="AA21" s="199"/>
    </row>
    <row r="22" spans="1:29" ht="15.75" customHeight="1" x14ac:dyDescent="0.2">
      <c r="A22" s="200"/>
      <c r="B22" s="201"/>
      <c r="C22" s="196"/>
      <c r="D22" s="196"/>
      <c r="E22" s="196"/>
      <c r="F22" s="196"/>
      <c r="G22" s="196"/>
      <c r="H22" s="196"/>
      <c r="I22" s="76"/>
      <c r="J22" s="128"/>
      <c r="K22" s="14" t="s">
        <v>26</v>
      </c>
      <c r="L22" s="76" t="s">
        <v>28</v>
      </c>
      <c r="M22" s="268"/>
      <c r="N22" s="268"/>
      <c r="P22" s="198">
        <f t="shared" si="0"/>
        <v>0</v>
      </c>
      <c r="Q22" s="198"/>
      <c r="R22" s="198"/>
      <c r="S22" s="198"/>
      <c r="T22" s="199"/>
      <c r="U22" s="199"/>
      <c r="V22" s="199"/>
      <c r="W22" s="199"/>
      <c r="X22" s="199"/>
      <c r="Y22" s="199"/>
      <c r="Z22" s="199"/>
      <c r="AA22" s="199"/>
    </row>
    <row r="23" spans="1:29" ht="15.75" customHeight="1" x14ac:dyDescent="0.2">
      <c r="A23" s="194"/>
      <c r="B23" s="195"/>
      <c r="C23" s="196"/>
      <c r="D23" s="196"/>
      <c r="E23" s="196"/>
      <c r="F23" s="196"/>
      <c r="G23" s="196"/>
      <c r="H23" s="196"/>
      <c r="I23" s="27"/>
      <c r="J23" s="128"/>
      <c r="K23" s="14" t="s">
        <v>26</v>
      </c>
      <c r="L23" s="76" t="s">
        <v>28</v>
      </c>
      <c r="M23" s="268"/>
      <c r="N23" s="268"/>
      <c r="O23" s="28"/>
      <c r="P23" s="198">
        <f t="shared" si="0"/>
        <v>0</v>
      </c>
      <c r="Q23" s="198"/>
      <c r="R23" s="198"/>
      <c r="S23" s="198"/>
      <c r="T23" s="199"/>
      <c r="U23" s="199"/>
      <c r="V23" s="199"/>
      <c r="W23" s="199"/>
      <c r="X23" s="199"/>
      <c r="Y23" s="199"/>
      <c r="Z23" s="199"/>
      <c r="AA23" s="199"/>
    </row>
    <row r="24" spans="1:29" ht="15.75" customHeight="1" x14ac:dyDescent="0.2">
      <c r="A24" s="8" t="s">
        <v>6</v>
      </c>
      <c r="B24" s="212" t="s">
        <v>14</v>
      </c>
      <c r="C24" s="212"/>
      <c r="D24" s="212"/>
      <c r="E24" s="212"/>
      <c r="F24" s="212"/>
      <c r="G24" s="212"/>
      <c r="H24" s="212"/>
      <c r="I24" s="212"/>
      <c r="J24" s="212"/>
      <c r="K24" s="212"/>
      <c r="L24" s="212"/>
      <c r="M24" s="212"/>
      <c r="N24" s="212"/>
      <c r="O24" s="213"/>
      <c r="P24" s="198">
        <f>SUM(P17:S23)</f>
        <v>0</v>
      </c>
      <c r="Q24" s="198"/>
      <c r="R24" s="198"/>
      <c r="S24" s="198"/>
      <c r="T24" s="198">
        <f>SUM(T17:W23)</f>
        <v>0</v>
      </c>
      <c r="U24" s="198"/>
      <c r="V24" s="198"/>
      <c r="W24" s="198"/>
      <c r="X24" s="198">
        <f>SUM(X17:AA23)</f>
        <v>0</v>
      </c>
      <c r="Y24" s="198"/>
      <c r="Z24" s="198"/>
      <c r="AA24" s="198"/>
    </row>
    <row r="25" spans="1:29" ht="4.5" customHeight="1" x14ac:dyDescent="0.2">
      <c r="A25" s="10"/>
      <c r="C25" s="7"/>
      <c r="P25" s="55"/>
      <c r="Q25" s="55"/>
      <c r="R25" s="55"/>
      <c r="S25" s="55"/>
      <c r="T25" s="55"/>
      <c r="U25" s="55"/>
      <c r="V25" s="55"/>
      <c r="W25" s="55"/>
      <c r="X25" s="55"/>
      <c r="Y25" s="55"/>
      <c r="Z25" s="55"/>
      <c r="AA25" s="85"/>
    </row>
    <row r="26" spans="1:29" ht="15.75" customHeight="1" x14ac:dyDescent="0.2">
      <c r="A26" s="8" t="s">
        <v>7</v>
      </c>
      <c r="B26" s="212" t="s">
        <v>20</v>
      </c>
      <c r="C26" s="212"/>
      <c r="D26" s="212"/>
      <c r="E26" s="212"/>
      <c r="F26" s="212"/>
      <c r="G26" s="212"/>
      <c r="H26" s="212"/>
      <c r="I26" s="212"/>
      <c r="J26" s="212"/>
      <c r="K26" s="212"/>
      <c r="L26" s="212"/>
      <c r="M26" s="212"/>
      <c r="N26" s="212"/>
      <c r="O26" s="213"/>
      <c r="P26" s="274">
        <f>P15+P24</f>
        <v>0</v>
      </c>
      <c r="Q26" s="275"/>
      <c r="R26" s="275"/>
      <c r="S26" s="275"/>
      <c r="T26" s="274">
        <f>T24+T15</f>
        <v>0</v>
      </c>
      <c r="U26" s="275"/>
      <c r="V26" s="275"/>
      <c r="W26" s="275"/>
      <c r="X26" s="274">
        <f>X24+X15</f>
        <v>0</v>
      </c>
      <c r="Y26" s="275"/>
      <c r="Z26" s="275"/>
      <c r="AA26" s="275"/>
    </row>
    <row r="27" spans="1:29" ht="15.75" customHeight="1" x14ac:dyDescent="0.2">
      <c r="A27" s="74"/>
      <c r="B27" s="269" t="s">
        <v>76</v>
      </c>
      <c r="C27" s="269"/>
      <c r="D27" s="269"/>
      <c r="E27" s="269"/>
      <c r="F27" s="269"/>
      <c r="G27" s="269"/>
      <c r="H27" s="269"/>
      <c r="I27" s="269"/>
      <c r="J27" s="269"/>
      <c r="K27" s="269"/>
      <c r="L27" s="72"/>
      <c r="M27" s="276"/>
      <c r="N27" s="276"/>
      <c r="P27" s="264"/>
      <c r="Q27" s="264"/>
      <c r="R27" s="264"/>
      <c r="S27" s="264"/>
      <c r="T27" s="228"/>
      <c r="U27" s="228"/>
      <c r="V27" s="228"/>
      <c r="W27" s="228"/>
      <c r="X27" s="228"/>
      <c r="Y27" s="228"/>
      <c r="Z27" s="228"/>
      <c r="AA27" s="229"/>
    </row>
    <row r="28" spans="1:29" ht="15.75" customHeight="1" x14ac:dyDescent="0.2">
      <c r="A28" s="200"/>
      <c r="B28" s="201"/>
      <c r="C28" s="272" t="s">
        <v>8</v>
      </c>
      <c r="D28" s="272"/>
      <c r="E28" s="272"/>
      <c r="F28" s="272"/>
      <c r="G28" s="272"/>
      <c r="J28" s="126"/>
      <c r="K28" s="14" t="s">
        <v>26</v>
      </c>
      <c r="L28" s="76" t="s">
        <v>28</v>
      </c>
      <c r="M28" s="268"/>
      <c r="N28" s="268"/>
      <c r="O28" s="76"/>
      <c r="P28" s="198">
        <f>IF(J28&gt;0,$P$15*J28/100,M28)</f>
        <v>0</v>
      </c>
      <c r="Q28" s="198"/>
      <c r="R28" s="198"/>
      <c r="S28" s="198"/>
      <c r="T28" s="273" t="s">
        <v>34</v>
      </c>
      <c r="U28" s="231"/>
      <c r="V28" s="231"/>
      <c r="W28" s="231"/>
      <c r="X28" s="231"/>
      <c r="Y28" s="231"/>
      <c r="Z28" s="231"/>
      <c r="AA28" s="232"/>
      <c r="AC28" s="121" t="s">
        <v>193</v>
      </c>
    </row>
    <row r="29" spans="1:29" ht="15.75" customHeight="1" x14ac:dyDescent="0.2">
      <c r="A29" s="200"/>
      <c r="B29" s="201"/>
      <c r="C29" s="272" t="s">
        <v>9</v>
      </c>
      <c r="D29" s="272"/>
      <c r="E29" s="272"/>
      <c r="F29" s="272"/>
      <c r="G29" s="272"/>
      <c r="J29" s="129"/>
      <c r="K29" s="14" t="s">
        <v>26</v>
      </c>
      <c r="L29" s="76" t="s">
        <v>28</v>
      </c>
      <c r="M29" s="268"/>
      <c r="N29" s="268"/>
      <c r="O29" s="76"/>
      <c r="P29" s="198">
        <f>IF(J29&gt;0,$P$15*J29/100,M29)</f>
        <v>0</v>
      </c>
      <c r="Q29" s="198"/>
      <c r="R29" s="198"/>
      <c r="S29" s="198"/>
      <c r="T29" s="236"/>
      <c r="U29" s="237"/>
      <c r="V29" s="237"/>
      <c r="W29" s="237"/>
      <c r="X29" s="237"/>
      <c r="Y29" s="237"/>
      <c r="Z29" s="237"/>
      <c r="AA29" s="238"/>
      <c r="AC29" s="121" t="s">
        <v>193</v>
      </c>
    </row>
    <row r="30" spans="1:29" ht="15.75" customHeight="1" x14ac:dyDescent="0.2">
      <c r="A30" s="200"/>
      <c r="B30" s="201"/>
      <c r="C30" s="29" t="s">
        <v>33</v>
      </c>
      <c r="J30" s="54"/>
      <c r="M30" s="271"/>
      <c r="N30" s="271"/>
      <c r="P30" s="264"/>
      <c r="Q30" s="264"/>
      <c r="R30" s="264"/>
      <c r="S30" s="264"/>
      <c r="T30" s="270" t="s">
        <v>35</v>
      </c>
      <c r="U30" s="228"/>
      <c r="V30" s="228"/>
      <c r="W30" s="228"/>
      <c r="X30" s="270" t="s">
        <v>35</v>
      </c>
      <c r="Y30" s="228"/>
      <c r="Z30" s="228"/>
      <c r="AA30" s="229"/>
    </row>
    <row r="31" spans="1:29" ht="15.75" customHeight="1" x14ac:dyDescent="0.2">
      <c r="A31" s="200"/>
      <c r="B31" s="201"/>
      <c r="C31" s="196"/>
      <c r="D31" s="196"/>
      <c r="E31" s="196"/>
      <c r="F31" s="196"/>
      <c r="G31" s="196"/>
      <c r="H31" s="196"/>
      <c r="I31" s="76"/>
      <c r="J31" s="126"/>
      <c r="K31" s="14" t="s">
        <v>26</v>
      </c>
      <c r="L31" s="76" t="s">
        <v>28</v>
      </c>
      <c r="M31" s="268"/>
      <c r="N31" s="268"/>
      <c r="O31" s="76"/>
      <c r="P31" s="198">
        <f t="shared" ref="P31:P39" si="1">IF(J31&gt;0,$P$15*J31/100,M31)</f>
        <v>0</v>
      </c>
      <c r="Q31" s="198"/>
      <c r="R31" s="198"/>
      <c r="S31" s="198"/>
      <c r="T31" s="199"/>
      <c r="U31" s="199"/>
      <c r="V31" s="199"/>
      <c r="W31" s="199"/>
      <c r="X31" s="199"/>
      <c r="Y31" s="199"/>
      <c r="Z31" s="199"/>
      <c r="AA31" s="199"/>
    </row>
    <row r="32" spans="1:29" ht="15.75" customHeight="1" x14ac:dyDescent="0.2">
      <c r="A32" s="200"/>
      <c r="B32" s="201"/>
      <c r="C32" s="196"/>
      <c r="D32" s="196"/>
      <c r="E32" s="196"/>
      <c r="F32" s="196"/>
      <c r="G32" s="196"/>
      <c r="H32" s="196"/>
      <c r="I32" s="76"/>
      <c r="J32" s="126"/>
      <c r="K32" s="14" t="s">
        <v>26</v>
      </c>
      <c r="L32" s="76" t="s">
        <v>28</v>
      </c>
      <c r="M32" s="268"/>
      <c r="N32" s="268"/>
      <c r="O32" s="76"/>
      <c r="P32" s="198">
        <f t="shared" si="1"/>
        <v>0</v>
      </c>
      <c r="Q32" s="198"/>
      <c r="R32" s="198"/>
      <c r="S32" s="198"/>
      <c r="T32" s="199"/>
      <c r="U32" s="199"/>
      <c r="V32" s="199"/>
      <c r="W32" s="199"/>
      <c r="X32" s="199"/>
      <c r="Y32" s="199"/>
      <c r="Z32" s="199"/>
      <c r="AA32" s="199"/>
    </row>
    <row r="33" spans="1:27" ht="15.75" customHeight="1" x14ac:dyDescent="0.2">
      <c r="A33" s="200"/>
      <c r="B33" s="201"/>
      <c r="C33" s="223"/>
      <c r="D33" s="223"/>
      <c r="E33" s="223"/>
      <c r="F33" s="223"/>
      <c r="G33" s="223"/>
      <c r="H33" s="223"/>
      <c r="I33" s="76"/>
      <c r="J33" s="128"/>
      <c r="K33" s="14" t="s">
        <v>26</v>
      </c>
      <c r="L33" s="76" t="s">
        <v>28</v>
      </c>
      <c r="M33" s="268"/>
      <c r="N33" s="268"/>
      <c r="P33" s="198">
        <f t="shared" si="1"/>
        <v>0</v>
      </c>
      <c r="Q33" s="198"/>
      <c r="R33" s="198"/>
      <c r="S33" s="198"/>
      <c r="T33" s="199"/>
      <c r="U33" s="199"/>
      <c r="V33" s="199"/>
      <c r="W33" s="199"/>
      <c r="X33" s="199"/>
      <c r="Y33" s="199"/>
      <c r="Z33" s="199"/>
      <c r="AA33" s="199"/>
    </row>
    <row r="34" spans="1:27" ht="15.75" customHeight="1" x14ac:dyDescent="0.2">
      <c r="A34" s="200"/>
      <c r="B34" s="201"/>
      <c r="C34" s="196"/>
      <c r="D34" s="196"/>
      <c r="E34" s="196"/>
      <c r="F34" s="196"/>
      <c r="G34" s="196"/>
      <c r="H34" s="196"/>
      <c r="I34" s="76"/>
      <c r="J34" s="129"/>
      <c r="K34" s="14" t="s">
        <v>26</v>
      </c>
      <c r="L34" s="76" t="s">
        <v>28</v>
      </c>
      <c r="M34" s="268"/>
      <c r="N34" s="268"/>
      <c r="P34" s="198">
        <f t="shared" si="1"/>
        <v>0</v>
      </c>
      <c r="Q34" s="198"/>
      <c r="R34" s="198"/>
      <c r="S34" s="198"/>
      <c r="T34" s="199"/>
      <c r="U34" s="199"/>
      <c r="V34" s="199"/>
      <c r="W34" s="199"/>
      <c r="X34" s="199"/>
      <c r="Y34" s="199"/>
      <c r="Z34" s="199"/>
      <c r="AA34" s="199"/>
    </row>
    <row r="35" spans="1:27" ht="15.75" customHeight="1" x14ac:dyDescent="0.2">
      <c r="A35" s="200"/>
      <c r="B35" s="201"/>
      <c r="C35" s="196"/>
      <c r="D35" s="196"/>
      <c r="E35" s="196"/>
      <c r="F35" s="196"/>
      <c r="G35" s="196"/>
      <c r="H35" s="196"/>
      <c r="I35" s="76"/>
      <c r="J35" s="126"/>
      <c r="K35" s="14" t="s">
        <v>26</v>
      </c>
      <c r="L35" s="76" t="s">
        <v>28</v>
      </c>
      <c r="M35" s="268"/>
      <c r="N35" s="268"/>
      <c r="O35" s="76"/>
      <c r="P35" s="198">
        <f t="shared" si="1"/>
        <v>0</v>
      </c>
      <c r="Q35" s="198"/>
      <c r="R35" s="198"/>
      <c r="S35" s="198"/>
      <c r="T35" s="199"/>
      <c r="U35" s="199"/>
      <c r="V35" s="199"/>
      <c r="W35" s="199"/>
      <c r="X35" s="199"/>
      <c r="Y35" s="199"/>
      <c r="Z35" s="199"/>
      <c r="AA35" s="199"/>
    </row>
    <row r="36" spans="1:27" ht="15.75" customHeight="1" x14ac:dyDescent="0.2">
      <c r="A36" s="200"/>
      <c r="B36" s="201"/>
      <c r="C36" s="196"/>
      <c r="D36" s="196"/>
      <c r="E36" s="196"/>
      <c r="F36" s="196"/>
      <c r="G36" s="196"/>
      <c r="H36" s="196"/>
      <c r="I36" s="27"/>
      <c r="J36" s="126"/>
      <c r="K36" s="14" t="s">
        <v>26</v>
      </c>
      <c r="L36" s="76" t="s">
        <v>28</v>
      </c>
      <c r="M36" s="268"/>
      <c r="N36" s="268"/>
      <c r="O36" s="27"/>
      <c r="P36" s="198">
        <f t="shared" si="1"/>
        <v>0</v>
      </c>
      <c r="Q36" s="198"/>
      <c r="R36" s="198"/>
      <c r="S36" s="198"/>
      <c r="T36" s="199"/>
      <c r="U36" s="199"/>
      <c r="V36" s="199"/>
      <c r="W36" s="199"/>
      <c r="X36" s="199"/>
      <c r="Y36" s="199"/>
      <c r="Z36" s="199"/>
      <c r="AA36" s="199"/>
    </row>
    <row r="37" spans="1:27" ht="15.75" customHeight="1" x14ac:dyDescent="0.2">
      <c r="A37" s="200"/>
      <c r="B37" s="201"/>
      <c r="C37" s="196"/>
      <c r="D37" s="196"/>
      <c r="E37" s="196"/>
      <c r="F37" s="196"/>
      <c r="G37" s="196"/>
      <c r="H37" s="196"/>
      <c r="I37" s="76"/>
      <c r="J37" s="126"/>
      <c r="K37" s="14" t="s">
        <v>26</v>
      </c>
      <c r="L37" s="76" t="s">
        <v>28</v>
      </c>
      <c r="M37" s="268"/>
      <c r="N37" s="268"/>
      <c r="O37" s="76"/>
      <c r="P37" s="198">
        <f t="shared" si="1"/>
        <v>0</v>
      </c>
      <c r="Q37" s="198"/>
      <c r="R37" s="198"/>
      <c r="S37" s="198"/>
      <c r="T37" s="199"/>
      <c r="U37" s="199"/>
      <c r="V37" s="199"/>
      <c r="W37" s="199"/>
      <c r="X37" s="199"/>
      <c r="Y37" s="199"/>
      <c r="Z37" s="199"/>
      <c r="AA37" s="199"/>
    </row>
    <row r="38" spans="1:27" ht="15.75" customHeight="1" x14ac:dyDescent="0.2">
      <c r="A38" s="200"/>
      <c r="B38" s="201"/>
      <c r="C38" s="196"/>
      <c r="D38" s="196"/>
      <c r="E38" s="196"/>
      <c r="F38" s="196"/>
      <c r="G38" s="196"/>
      <c r="H38" s="196"/>
      <c r="I38" s="76"/>
      <c r="J38" s="126"/>
      <c r="K38" s="14" t="s">
        <v>26</v>
      </c>
      <c r="L38" s="76" t="s">
        <v>28</v>
      </c>
      <c r="M38" s="268"/>
      <c r="N38" s="268"/>
      <c r="O38" s="76"/>
      <c r="P38" s="198">
        <f t="shared" si="1"/>
        <v>0</v>
      </c>
      <c r="Q38" s="198"/>
      <c r="R38" s="198"/>
      <c r="S38" s="198"/>
      <c r="T38" s="199"/>
      <c r="U38" s="199"/>
      <c r="V38" s="199"/>
      <c r="W38" s="199"/>
      <c r="X38" s="199"/>
      <c r="Y38" s="199"/>
      <c r="Z38" s="199"/>
      <c r="AA38" s="199"/>
    </row>
    <row r="39" spans="1:27" ht="15.75" customHeight="1" x14ac:dyDescent="0.2">
      <c r="A39" s="194"/>
      <c r="B39" s="195"/>
      <c r="C39" s="196"/>
      <c r="D39" s="196"/>
      <c r="E39" s="196"/>
      <c r="F39" s="196"/>
      <c r="G39" s="196"/>
      <c r="H39" s="196"/>
      <c r="I39" s="27"/>
      <c r="J39" s="126"/>
      <c r="K39" s="14" t="s">
        <v>26</v>
      </c>
      <c r="L39" s="76" t="s">
        <v>28</v>
      </c>
      <c r="M39" s="268"/>
      <c r="N39" s="268"/>
      <c r="O39" s="27"/>
      <c r="P39" s="198">
        <f t="shared" si="1"/>
        <v>0</v>
      </c>
      <c r="Q39" s="198"/>
      <c r="R39" s="198"/>
      <c r="S39" s="198"/>
      <c r="T39" s="199"/>
      <c r="U39" s="199"/>
      <c r="V39" s="199"/>
      <c r="W39" s="199"/>
      <c r="X39" s="199"/>
      <c r="Y39" s="199"/>
      <c r="Z39" s="199"/>
      <c r="AA39" s="199"/>
    </row>
    <row r="40" spans="1:27" ht="15.75" customHeight="1" x14ac:dyDescent="0.2">
      <c r="A40" s="8" t="s">
        <v>10</v>
      </c>
      <c r="B40" s="212" t="s">
        <v>27</v>
      </c>
      <c r="C40" s="212">
        <f>SUM(C28:C39)</f>
        <v>0</v>
      </c>
      <c r="D40" s="212">
        <f>SUM(D28:D39)</f>
        <v>0</v>
      </c>
      <c r="E40" s="212">
        <f>SUM(E28:E39)</f>
        <v>0</v>
      </c>
      <c r="F40" s="212"/>
      <c r="G40" s="212"/>
      <c r="H40" s="212"/>
      <c r="I40" s="212"/>
      <c r="J40" s="212"/>
      <c r="K40" s="212"/>
      <c r="L40" s="212"/>
      <c r="M40" s="212"/>
      <c r="N40" s="212"/>
      <c r="O40" s="213"/>
      <c r="P40" s="198">
        <f>SUM(P28:S39)</f>
        <v>0</v>
      </c>
      <c r="Q40" s="198"/>
      <c r="R40" s="198"/>
      <c r="S40" s="198"/>
      <c r="T40" s="198">
        <f>SUM(T28:W39)</f>
        <v>0</v>
      </c>
      <c r="U40" s="198"/>
      <c r="V40" s="198"/>
      <c r="W40" s="198"/>
      <c r="X40" s="198">
        <f>SUM(X28:AA39)</f>
        <v>0</v>
      </c>
      <c r="Y40" s="198"/>
      <c r="Z40" s="198"/>
      <c r="AA40" s="198"/>
    </row>
    <row r="41" spans="1:27" ht="4.5" customHeight="1" x14ac:dyDescent="0.2">
      <c r="A41" s="10"/>
      <c r="B41" s="76"/>
      <c r="C41" s="11"/>
      <c r="D41" s="76"/>
      <c r="E41" s="76"/>
      <c r="F41" s="76"/>
      <c r="G41" s="76"/>
      <c r="H41" s="76"/>
      <c r="I41" s="76"/>
      <c r="J41" s="76"/>
      <c r="K41" s="76"/>
      <c r="L41" s="76"/>
      <c r="M41" s="76"/>
      <c r="N41" s="76"/>
      <c r="O41" s="76"/>
      <c r="P41" s="55"/>
      <c r="Q41" s="55"/>
      <c r="R41" s="55"/>
      <c r="S41" s="55"/>
      <c r="T41" s="55"/>
      <c r="U41" s="55"/>
      <c r="V41" s="55"/>
      <c r="W41" s="55"/>
      <c r="X41" s="55"/>
      <c r="Y41" s="55"/>
      <c r="Z41" s="55"/>
      <c r="AA41" s="85"/>
    </row>
    <row r="42" spans="1:27" ht="15.75" customHeight="1" x14ac:dyDescent="0.2">
      <c r="A42" s="8" t="s">
        <v>11</v>
      </c>
      <c r="B42" s="212" t="s">
        <v>24</v>
      </c>
      <c r="C42" s="212"/>
      <c r="D42" s="212"/>
      <c r="E42" s="212"/>
      <c r="F42" s="212"/>
      <c r="G42" s="212"/>
      <c r="H42" s="212"/>
      <c r="I42" s="212"/>
      <c r="J42" s="212"/>
      <c r="K42" s="212"/>
      <c r="L42" s="212"/>
      <c r="M42" s="212"/>
      <c r="N42" s="212"/>
      <c r="O42" s="213"/>
      <c r="P42" s="198">
        <f>P26+P40</f>
        <v>0</v>
      </c>
      <c r="Q42" s="198"/>
      <c r="R42" s="198"/>
      <c r="S42" s="198"/>
      <c r="T42" s="198">
        <f>T26+T40</f>
        <v>0</v>
      </c>
      <c r="U42" s="198"/>
      <c r="V42" s="198"/>
      <c r="W42" s="198"/>
      <c r="X42" s="198">
        <f>X26+X40</f>
        <v>0</v>
      </c>
      <c r="Y42" s="198"/>
      <c r="Z42" s="198"/>
      <c r="AA42" s="198"/>
    </row>
    <row r="43" spans="1:27" ht="4.5" customHeight="1" x14ac:dyDescent="0.2">
      <c r="A43" s="10"/>
      <c r="B43" s="76"/>
      <c r="C43" s="15"/>
      <c r="D43" s="15"/>
      <c r="E43" s="15"/>
      <c r="F43" s="76"/>
      <c r="G43" s="76"/>
      <c r="H43" s="76"/>
      <c r="I43" s="76"/>
      <c r="J43" s="76"/>
      <c r="K43" s="76"/>
      <c r="L43" s="76"/>
      <c r="M43" s="76"/>
      <c r="N43" s="76"/>
      <c r="O43" s="76"/>
      <c r="P43" s="76"/>
      <c r="Q43" s="76"/>
      <c r="R43" s="76"/>
      <c r="S43" s="76"/>
      <c r="T43" s="76"/>
      <c r="U43" s="76"/>
      <c r="V43" s="76"/>
      <c r="W43" s="76"/>
      <c r="X43" s="76"/>
      <c r="Y43" s="76"/>
      <c r="Z43" s="76"/>
      <c r="AA43" s="86"/>
    </row>
    <row r="44" spans="1:27" ht="1.5" customHeight="1" x14ac:dyDescent="0.2">
      <c r="A44" s="26"/>
      <c r="B44" s="16"/>
      <c r="C44" s="17"/>
      <c r="D44" s="17"/>
      <c r="E44" s="17"/>
      <c r="F44" s="16"/>
      <c r="G44" s="16"/>
      <c r="H44" s="16"/>
      <c r="I44" s="16"/>
      <c r="J44" s="16"/>
      <c r="K44" s="16"/>
      <c r="L44" s="16"/>
      <c r="M44" s="16"/>
      <c r="N44" s="16"/>
      <c r="O44" s="16"/>
      <c r="P44" s="16"/>
      <c r="Q44" s="16"/>
      <c r="R44" s="16"/>
      <c r="S44" s="16"/>
      <c r="T44" s="16"/>
      <c r="U44" s="16"/>
      <c r="V44" s="16"/>
      <c r="W44" s="16"/>
      <c r="X44" s="16"/>
      <c r="Y44" s="16"/>
      <c r="Z44" s="16"/>
      <c r="AA44" s="87"/>
    </row>
    <row r="45" spans="1:27" x14ac:dyDescent="0.2">
      <c r="A45" s="25" t="s">
        <v>12</v>
      </c>
      <c r="B45" s="53" t="s">
        <v>25</v>
      </c>
      <c r="C45" s="52"/>
      <c r="D45" s="52"/>
      <c r="E45" s="52"/>
      <c r="F45" s="52"/>
      <c r="G45" s="254" t="s">
        <v>77</v>
      </c>
      <c r="H45" s="255"/>
      <c r="I45" s="255"/>
      <c r="J45" s="266" t="s">
        <v>47</v>
      </c>
      <c r="K45" s="266"/>
      <c r="L45" s="257">
        <v>15</v>
      </c>
      <c r="M45" s="257"/>
      <c r="N45" s="14" t="s">
        <v>26</v>
      </c>
      <c r="O45" s="18"/>
      <c r="P45" s="258">
        <f>P42*L45/100</f>
        <v>0</v>
      </c>
      <c r="Q45" s="259"/>
      <c r="R45" s="259"/>
      <c r="S45" s="260"/>
      <c r="T45" s="233" t="s">
        <v>34</v>
      </c>
      <c r="U45" s="234"/>
      <c r="V45" s="234"/>
      <c r="W45" s="234"/>
      <c r="X45" s="234"/>
      <c r="Y45" s="234"/>
      <c r="Z45" s="234"/>
      <c r="AA45" s="235"/>
    </row>
    <row r="46" spans="1:27" x14ac:dyDescent="0.2">
      <c r="A46" s="73"/>
      <c r="B46" s="19"/>
      <c r="C46" s="20"/>
      <c r="D46" s="20"/>
      <c r="E46" s="20"/>
      <c r="F46" s="21"/>
      <c r="G46" s="256"/>
      <c r="H46" s="256"/>
      <c r="I46" s="256"/>
      <c r="J46" s="267"/>
      <c r="K46" s="267"/>
      <c r="L46" s="21"/>
      <c r="M46" s="21"/>
      <c r="N46" s="21"/>
      <c r="O46" s="21"/>
      <c r="P46" s="261"/>
      <c r="Q46" s="262"/>
      <c r="R46" s="262"/>
      <c r="S46" s="263"/>
      <c r="T46" s="236"/>
      <c r="U46" s="237"/>
      <c r="V46" s="237"/>
      <c r="W46" s="237"/>
      <c r="X46" s="237"/>
      <c r="Y46" s="237"/>
      <c r="Z46" s="237"/>
      <c r="AA46" s="238"/>
    </row>
    <row r="47" spans="1:27" ht="15.75" customHeight="1" x14ac:dyDescent="0.2">
      <c r="A47" s="74"/>
      <c r="B47" s="22" t="s">
        <v>52</v>
      </c>
      <c r="C47" s="7"/>
      <c r="P47" s="264"/>
      <c r="Q47" s="264"/>
      <c r="R47" s="264"/>
      <c r="S47" s="264"/>
      <c r="T47" s="264"/>
      <c r="U47" s="264"/>
      <c r="V47" s="264"/>
      <c r="W47" s="264"/>
      <c r="X47" s="264"/>
      <c r="Y47" s="264"/>
      <c r="Z47" s="264"/>
      <c r="AA47" s="265"/>
    </row>
    <row r="48" spans="1:27" ht="15.75" customHeight="1" x14ac:dyDescent="0.2">
      <c r="A48" s="200"/>
      <c r="B48" s="201"/>
      <c r="C48" s="224" t="s">
        <v>78</v>
      </c>
      <c r="D48" s="226"/>
      <c r="E48" s="226"/>
      <c r="F48" s="226"/>
      <c r="G48" s="226"/>
      <c r="H48" s="226"/>
      <c r="I48" s="226"/>
      <c r="J48" s="131">
        <v>7.7</v>
      </c>
      <c r="K48" s="14" t="s">
        <v>26</v>
      </c>
      <c r="L48" s="252"/>
      <c r="M48" s="253"/>
      <c r="N48" s="253"/>
      <c r="O48" s="88"/>
      <c r="P48" s="198">
        <f>$P$26*J48/100</f>
        <v>0</v>
      </c>
      <c r="Q48" s="198"/>
      <c r="R48" s="198"/>
      <c r="S48" s="198"/>
      <c r="T48" s="198">
        <f>P48*0.5</f>
        <v>0</v>
      </c>
      <c r="U48" s="198"/>
      <c r="V48" s="198"/>
      <c r="W48" s="198"/>
      <c r="X48" s="198">
        <f>P48</f>
        <v>0</v>
      </c>
      <c r="Y48" s="198"/>
      <c r="Z48" s="198"/>
      <c r="AA48" s="198"/>
    </row>
    <row r="49" spans="1:27" ht="15.75" customHeight="1" x14ac:dyDescent="0.2">
      <c r="A49" s="200"/>
      <c r="B49" s="201"/>
      <c r="C49" s="224" t="s">
        <v>79</v>
      </c>
      <c r="D49" s="226"/>
      <c r="E49" s="226"/>
      <c r="F49" s="226"/>
      <c r="G49" s="226"/>
      <c r="H49" s="226"/>
      <c r="I49" s="226"/>
      <c r="J49" s="131">
        <v>0.8</v>
      </c>
      <c r="K49" s="14" t="s">
        <v>26</v>
      </c>
      <c r="L49" s="243" t="s">
        <v>70</v>
      </c>
      <c r="M49" s="243"/>
      <c r="N49" s="243"/>
      <c r="O49" s="244"/>
      <c r="P49" s="198">
        <f t="shared" ref="P49:P55" si="2">$P$26*J49/100</f>
        <v>0</v>
      </c>
      <c r="Q49" s="198"/>
      <c r="R49" s="198"/>
      <c r="S49" s="198"/>
      <c r="T49" s="198">
        <f>P49*0.5</f>
        <v>0</v>
      </c>
      <c r="U49" s="198"/>
      <c r="V49" s="198"/>
      <c r="W49" s="198"/>
      <c r="X49" s="198">
        <f>P49</f>
        <v>0</v>
      </c>
      <c r="Y49" s="198"/>
      <c r="Z49" s="198"/>
      <c r="AA49" s="198"/>
    </row>
    <row r="50" spans="1:27" ht="15.75" customHeight="1" x14ac:dyDescent="0.2">
      <c r="A50" s="200"/>
      <c r="B50" s="201"/>
      <c r="C50" s="224" t="s">
        <v>80</v>
      </c>
      <c r="D50" s="225"/>
      <c r="E50" s="225"/>
      <c r="F50" s="225"/>
      <c r="G50" s="225"/>
      <c r="H50" s="225"/>
      <c r="I50" s="225"/>
      <c r="J50" s="132">
        <f>IF(P26=0, 0, ('SUTA Calculator'!D16/'LABOR RATE - Salaried A'!P26)*100)</f>
        <v>0</v>
      </c>
      <c r="K50" s="14" t="s">
        <v>26</v>
      </c>
      <c r="L50" s="250" t="s">
        <v>153</v>
      </c>
      <c r="M50" s="250"/>
      <c r="N50" s="250"/>
      <c r="O50" s="251"/>
      <c r="P50" s="198">
        <v>0.75</v>
      </c>
      <c r="Q50" s="198"/>
      <c r="R50" s="198"/>
      <c r="S50" s="198"/>
      <c r="T50" s="198">
        <f>P50*0.5</f>
        <v>0.375</v>
      </c>
      <c r="U50" s="198"/>
      <c r="V50" s="198"/>
      <c r="W50" s="198"/>
      <c r="X50" s="198">
        <f>P50</f>
        <v>0.75</v>
      </c>
      <c r="Y50" s="198"/>
      <c r="Z50" s="198"/>
      <c r="AA50" s="198"/>
    </row>
    <row r="51" spans="1:27" ht="15.75" customHeight="1" x14ac:dyDescent="0.2">
      <c r="A51" s="200"/>
      <c r="B51" s="201"/>
      <c r="C51" s="245" t="s">
        <v>81</v>
      </c>
      <c r="D51" s="246"/>
      <c r="E51" s="246"/>
      <c r="F51" s="246"/>
      <c r="G51" s="246"/>
      <c r="H51" s="246"/>
      <c r="I51" s="246"/>
      <c r="J51" s="114"/>
      <c r="K51" s="66"/>
      <c r="L51" s="246"/>
      <c r="M51" s="247"/>
      <c r="N51" s="247"/>
      <c r="O51" s="248"/>
      <c r="P51" s="249"/>
      <c r="Q51" s="249"/>
      <c r="R51" s="249"/>
      <c r="S51" s="249"/>
      <c r="T51" s="249"/>
      <c r="U51" s="249"/>
      <c r="V51" s="249"/>
      <c r="W51" s="249"/>
      <c r="X51" s="249"/>
      <c r="Y51" s="249"/>
      <c r="Z51" s="249"/>
      <c r="AA51" s="249"/>
    </row>
    <row r="52" spans="1:27" ht="15.75" customHeight="1" x14ac:dyDescent="0.2">
      <c r="A52" s="200"/>
      <c r="B52" s="201"/>
      <c r="C52" s="224" t="s">
        <v>82</v>
      </c>
      <c r="D52" s="226"/>
      <c r="E52" s="226"/>
      <c r="F52" s="226"/>
      <c r="G52" s="226"/>
      <c r="H52" s="226"/>
      <c r="I52" s="226"/>
      <c r="J52" s="132">
        <f>'Workers'' Comp Calculator'!D13*100</f>
        <v>2</v>
      </c>
      <c r="K52" s="14" t="s">
        <v>26</v>
      </c>
      <c r="L52" s="243" t="s">
        <v>120</v>
      </c>
      <c r="M52" s="243"/>
      <c r="N52" s="243"/>
      <c r="O52" s="244"/>
      <c r="P52" s="198">
        <f>IF('Workers'' Comp Calculator'!D13=0," ",$P$26*J52/100)</f>
        <v>0</v>
      </c>
      <c r="Q52" s="198"/>
      <c r="R52" s="198"/>
      <c r="S52" s="198"/>
      <c r="T52" s="230" t="s">
        <v>34</v>
      </c>
      <c r="U52" s="231"/>
      <c r="V52" s="231"/>
      <c r="W52" s="231"/>
      <c r="X52" s="231"/>
      <c r="Y52" s="231"/>
      <c r="Z52" s="231"/>
      <c r="AA52" s="232"/>
    </row>
    <row r="53" spans="1:27" ht="15.75" customHeight="1" x14ac:dyDescent="0.2">
      <c r="A53" s="200"/>
      <c r="B53" s="201"/>
      <c r="C53" s="239" t="s">
        <v>83</v>
      </c>
      <c r="D53" s="240"/>
      <c r="E53" s="240"/>
      <c r="F53" s="240"/>
      <c r="G53" s="240"/>
      <c r="H53" s="240"/>
      <c r="I53" s="240"/>
      <c r="J53" s="131">
        <v>1</v>
      </c>
      <c r="K53" s="14" t="s">
        <v>26</v>
      </c>
      <c r="L53" s="76"/>
      <c r="M53" s="241"/>
      <c r="N53" s="241"/>
      <c r="O53" s="76"/>
      <c r="P53" s="198">
        <f t="shared" si="2"/>
        <v>0</v>
      </c>
      <c r="Q53" s="198"/>
      <c r="R53" s="198"/>
      <c r="S53" s="198"/>
      <c r="T53" s="233"/>
      <c r="U53" s="234"/>
      <c r="V53" s="234"/>
      <c r="W53" s="234"/>
      <c r="X53" s="234"/>
      <c r="Y53" s="234"/>
      <c r="Z53" s="234"/>
      <c r="AA53" s="235"/>
    </row>
    <row r="54" spans="1:27" ht="15.75" customHeight="1" x14ac:dyDescent="0.2">
      <c r="A54" s="200"/>
      <c r="B54" s="201"/>
      <c r="C54" s="224" t="s">
        <v>84</v>
      </c>
      <c r="D54" s="242"/>
      <c r="E54" s="242"/>
      <c r="F54" s="242"/>
      <c r="G54" s="242"/>
      <c r="H54" s="242"/>
      <c r="I54" s="242"/>
      <c r="J54" s="131">
        <v>1</v>
      </c>
      <c r="K54" s="14" t="s">
        <v>26</v>
      </c>
      <c r="L54" s="76"/>
      <c r="M54" s="241"/>
      <c r="N54" s="241"/>
      <c r="O54" s="76"/>
      <c r="P54" s="198">
        <f t="shared" si="2"/>
        <v>0</v>
      </c>
      <c r="Q54" s="198"/>
      <c r="R54" s="198"/>
      <c r="S54" s="198"/>
      <c r="T54" s="233"/>
      <c r="U54" s="234"/>
      <c r="V54" s="234"/>
      <c r="W54" s="234"/>
      <c r="X54" s="234"/>
      <c r="Y54" s="234"/>
      <c r="Z54" s="234"/>
      <c r="AA54" s="235"/>
    </row>
    <row r="55" spans="1:27" ht="15.75" customHeight="1" x14ac:dyDescent="0.2">
      <c r="A55" s="200"/>
      <c r="B55" s="201"/>
      <c r="C55" s="224" t="s">
        <v>85</v>
      </c>
      <c r="D55" s="242"/>
      <c r="E55" s="242"/>
      <c r="F55" s="242"/>
      <c r="G55" s="242"/>
      <c r="H55" s="242"/>
      <c r="I55" s="242"/>
      <c r="J55" s="131">
        <v>3</v>
      </c>
      <c r="K55" s="14" t="s">
        <v>26</v>
      </c>
      <c r="L55" s="76"/>
      <c r="M55" s="241"/>
      <c r="N55" s="241"/>
      <c r="O55" s="76"/>
      <c r="P55" s="198">
        <f t="shared" si="2"/>
        <v>0</v>
      </c>
      <c r="Q55" s="198"/>
      <c r="R55" s="198"/>
      <c r="S55" s="198"/>
      <c r="T55" s="236"/>
      <c r="U55" s="237"/>
      <c r="V55" s="237"/>
      <c r="W55" s="237"/>
      <c r="X55" s="237"/>
      <c r="Y55" s="237"/>
      <c r="Z55" s="237"/>
      <c r="AA55" s="238"/>
    </row>
    <row r="56" spans="1:27" ht="15.75" customHeight="1" x14ac:dyDescent="0.2">
      <c r="A56" s="200"/>
      <c r="B56" s="201"/>
      <c r="C56" s="224" t="s">
        <v>86</v>
      </c>
      <c r="D56" s="225"/>
      <c r="E56" s="225"/>
      <c r="F56" s="225"/>
      <c r="G56" s="225"/>
      <c r="H56" s="225"/>
      <c r="I56" s="225"/>
      <c r="J56" s="55"/>
      <c r="K56" s="76"/>
      <c r="L56" s="76"/>
      <c r="M56" s="226"/>
      <c r="N56" s="226"/>
      <c r="O56" s="76"/>
      <c r="P56" s="227"/>
      <c r="Q56" s="227"/>
      <c r="R56" s="227"/>
      <c r="S56" s="227"/>
      <c r="T56" s="228"/>
      <c r="U56" s="228"/>
      <c r="V56" s="228"/>
      <c r="W56" s="228"/>
      <c r="X56" s="228"/>
      <c r="Y56" s="228"/>
      <c r="Z56" s="228"/>
      <c r="AA56" s="229"/>
    </row>
    <row r="57" spans="1:27" ht="15.75" customHeight="1" x14ac:dyDescent="0.2">
      <c r="A57" s="200"/>
      <c r="B57" s="201"/>
      <c r="C57" s="196"/>
      <c r="D57" s="196"/>
      <c r="E57" s="196"/>
      <c r="F57" s="196"/>
      <c r="G57" s="196"/>
      <c r="H57" s="196"/>
      <c r="I57" s="76"/>
      <c r="J57" s="126"/>
      <c r="K57" s="14" t="s">
        <v>26</v>
      </c>
      <c r="L57" s="76" t="s">
        <v>28</v>
      </c>
      <c r="M57" s="197"/>
      <c r="N57" s="197"/>
      <c r="O57" s="76"/>
      <c r="P57" s="198">
        <f>IF(J57&gt;0,$P$26*J57/100,M57)</f>
        <v>0</v>
      </c>
      <c r="Q57" s="198"/>
      <c r="R57" s="198"/>
      <c r="S57" s="198"/>
      <c r="T57" s="199"/>
      <c r="U57" s="199"/>
      <c r="V57" s="199"/>
      <c r="W57" s="199"/>
      <c r="X57" s="199"/>
      <c r="Y57" s="199"/>
      <c r="Z57" s="199"/>
      <c r="AA57" s="199"/>
    </row>
    <row r="58" spans="1:27" ht="15.75" customHeight="1" x14ac:dyDescent="0.2">
      <c r="A58" s="200"/>
      <c r="B58" s="201"/>
      <c r="C58" s="223"/>
      <c r="D58" s="223"/>
      <c r="E58" s="223"/>
      <c r="F58" s="223"/>
      <c r="G58" s="223"/>
      <c r="H58" s="223"/>
      <c r="I58" s="76"/>
      <c r="J58" s="126"/>
      <c r="K58" s="14" t="s">
        <v>26</v>
      </c>
      <c r="L58" s="76" t="s">
        <v>28</v>
      </c>
      <c r="M58" s="197"/>
      <c r="N58" s="197"/>
      <c r="O58" s="76"/>
      <c r="P58" s="198">
        <f t="shared" ref="P58:P66" si="3">IF(J58&gt;0,$P$26*J58/100,M58)</f>
        <v>0</v>
      </c>
      <c r="Q58" s="198"/>
      <c r="R58" s="198"/>
      <c r="S58" s="198"/>
      <c r="T58" s="199"/>
      <c r="U58" s="199"/>
      <c r="V58" s="199"/>
      <c r="W58" s="199"/>
      <c r="X58" s="199"/>
      <c r="Y58" s="199"/>
      <c r="Z58" s="199"/>
      <c r="AA58" s="199"/>
    </row>
    <row r="59" spans="1:27" ht="15.75" customHeight="1" x14ac:dyDescent="0.2">
      <c r="A59" s="200"/>
      <c r="B59" s="201"/>
      <c r="C59" s="223"/>
      <c r="D59" s="223"/>
      <c r="E59" s="223"/>
      <c r="F59" s="223"/>
      <c r="G59" s="223"/>
      <c r="H59" s="223"/>
      <c r="I59" s="76"/>
      <c r="J59" s="126"/>
      <c r="K59" s="14" t="s">
        <v>26</v>
      </c>
      <c r="L59" s="76" t="s">
        <v>28</v>
      </c>
      <c r="M59" s="197"/>
      <c r="N59" s="197"/>
      <c r="O59" s="76"/>
      <c r="P59" s="198">
        <f t="shared" si="3"/>
        <v>0</v>
      </c>
      <c r="Q59" s="198"/>
      <c r="R59" s="198"/>
      <c r="S59" s="198"/>
      <c r="T59" s="199"/>
      <c r="U59" s="199"/>
      <c r="V59" s="199"/>
      <c r="W59" s="199"/>
      <c r="X59" s="199"/>
      <c r="Y59" s="199"/>
      <c r="Z59" s="199"/>
      <c r="AA59" s="199"/>
    </row>
    <row r="60" spans="1:27" ht="15.75" customHeight="1" x14ac:dyDescent="0.2">
      <c r="A60" s="200"/>
      <c r="B60" s="201"/>
      <c r="C60" s="223"/>
      <c r="D60" s="223"/>
      <c r="E60" s="223"/>
      <c r="F60" s="223"/>
      <c r="G60" s="223"/>
      <c r="H60" s="223"/>
      <c r="I60" s="76"/>
      <c r="J60" s="126"/>
      <c r="K60" s="14" t="s">
        <v>26</v>
      </c>
      <c r="L60" s="76" t="s">
        <v>28</v>
      </c>
      <c r="M60" s="197"/>
      <c r="N60" s="197"/>
      <c r="O60" s="76"/>
      <c r="P60" s="198">
        <f t="shared" si="3"/>
        <v>0</v>
      </c>
      <c r="Q60" s="198"/>
      <c r="R60" s="198"/>
      <c r="S60" s="198"/>
      <c r="T60" s="199"/>
      <c r="U60" s="199"/>
      <c r="V60" s="199"/>
      <c r="W60" s="199"/>
      <c r="X60" s="199"/>
      <c r="Y60" s="199"/>
      <c r="Z60" s="199"/>
      <c r="AA60" s="199"/>
    </row>
    <row r="61" spans="1:27" ht="15.75" customHeight="1" x14ac:dyDescent="0.2">
      <c r="A61" s="200"/>
      <c r="B61" s="201"/>
      <c r="C61" s="223"/>
      <c r="D61" s="223"/>
      <c r="E61" s="223"/>
      <c r="F61" s="223"/>
      <c r="G61" s="223"/>
      <c r="H61" s="223"/>
      <c r="I61" s="76"/>
      <c r="J61" s="126"/>
      <c r="K61" s="14" t="s">
        <v>26</v>
      </c>
      <c r="L61" s="76" t="s">
        <v>28</v>
      </c>
      <c r="M61" s="197"/>
      <c r="N61" s="197"/>
      <c r="O61" s="76"/>
      <c r="P61" s="198">
        <f t="shared" si="3"/>
        <v>0</v>
      </c>
      <c r="Q61" s="198"/>
      <c r="R61" s="198"/>
      <c r="S61" s="198"/>
      <c r="T61" s="199"/>
      <c r="U61" s="199"/>
      <c r="V61" s="199"/>
      <c r="W61" s="199"/>
      <c r="X61" s="199"/>
      <c r="Y61" s="199"/>
      <c r="Z61" s="199"/>
      <c r="AA61" s="199"/>
    </row>
    <row r="62" spans="1:27" ht="15.75" customHeight="1" x14ac:dyDescent="0.2">
      <c r="A62" s="200"/>
      <c r="B62" s="201"/>
      <c r="C62" s="223"/>
      <c r="D62" s="223"/>
      <c r="E62" s="223"/>
      <c r="F62" s="223"/>
      <c r="G62" s="223"/>
      <c r="H62" s="223"/>
      <c r="I62" s="76"/>
      <c r="J62" s="126"/>
      <c r="K62" s="14" t="s">
        <v>26</v>
      </c>
      <c r="L62" s="76" t="s">
        <v>28</v>
      </c>
      <c r="M62" s="197"/>
      <c r="N62" s="197"/>
      <c r="O62" s="76"/>
      <c r="P62" s="198">
        <f t="shared" si="3"/>
        <v>0</v>
      </c>
      <c r="Q62" s="198"/>
      <c r="R62" s="198"/>
      <c r="S62" s="198"/>
      <c r="T62" s="199"/>
      <c r="U62" s="199"/>
      <c r="V62" s="199"/>
      <c r="W62" s="199"/>
      <c r="X62" s="199"/>
      <c r="Y62" s="199"/>
      <c r="Z62" s="199"/>
      <c r="AA62" s="199"/>
    </row>
    <row r="63" spans="1:27" ht="15.75" customHeight="1" x14ac:dyDescent="0.2">
      <c r="A63" s="200"/>
      <c r="B63" s="201"/>
      <c r="C63" s="223"/>
      <c r="D63" s="223"/>
      <c r="E63" s="223"/>
      <c r="F63" s="223"/>
      <c r="G63" s="223"/>
      <c r="H63" s="223"/>
      <c r="I63" s="76"/>
      <c r="J63" s="126"/>
      <c r="K63" s="14" t="s">
        <v>26</v>
      </c>
      <c r="L63" s="76" t="s">
        <v>28</v>
      </c>
      <c r="M63" s="197"/>
      <c r="N63" s="197"/>
      <c r="O63" s="76"/>
      <c r="P63" s="198">
        <f t="shared" si="3"/>
        <v>0</v>
      </c>
      <c r="Q63" s="198"/>
      <c r="R63" s="198"/>
      <c r="S63" s="198"/>
      <c r="T63" s="199"/>
      <c r="U63" s="199"/>
      <c r="V63" s="199"/>
      <c r="W63" s="199"/>
      <c r="X63" s="199"/>
      <c r="Y63" s="199"/>
      <c r="Z63" s="199"/>
      <c r="AA63" s="199"/>
    </row>
    <row r="64" spans="1:27" ht="15.75" customHeight="1" x14ac:dyDescent="0.2">
      <c r="A64" s="200"/>
      <c r="B64" s="201"/>
      <c r="C64" s="223"/>
      <c r="D64" s="223"/>
      <c r="E64" s="223"/>
      <c r="F64" s="223"/>
      <c r="G64" s="223"/>
      <c r="H64" s="223"/>
      <c r="I64" s="76"/>
      <c r="J64" s="126"/>
      <c r="K64" s="14" t="s">
        <v>26</v>
      </c>
      <c r="L64" s="76" t="s">
        <v>28</v>
      </c>
      <c r="M64" s="197"/>
      <c r="N64" s="197"/>
      <c r="O64" s="76"/>
      <c r="P64" s="198">
        <f t="shared" si="3"/>
        <v>0</v>
      </c>
      <c r="Q64" s="198"/>
      <c r="R64" s="198"/>
      <c r="S64" s="198"/>
      <c r="T64" s="199"/>
      <c r="U64" s="199"/>
      <c r="V64" s="199"/>
      <c r="W64" s="199"/>
      <c r="X64" s="199"/>
      <c r="Y64" s="199"/>
      <c r="Z64" s="199"/>
      <c r="AA64" s="199"/>
    </row>
    <row r="65" spans="1:34" ht="15.75" customHeight="1" x14ac:dyDescent="0.2">
      <c r="A65" s="200"/>
      <c r="B65" s="201"/>
      <c r="C65" s="196"/>
      <c r="D65" s="196"/>
      <c r="E65" s="196"/>
      <c r="F65" s="196"/>
      <c r="G65" s="196"/>
      <c r="H65" s="196"/>
      <c r="I65" s="76"/>
      <c r="J65" s="126"/>
      <c r="K65" s="14" t="s">
        <v>26</v>
      </c>
      <c r="L65" s="76" t="s">
        <v>28</v>
      </c>
      <c r="M65" s="197"/>
      <c r="N65" s="197"/>
      <c r="O65" s="76"/>
      <c r="P65" s="198">
        <f t="shared" si="3"/>
        <v>0</v>
      </c>
      <c r="Q65" s="198"/>
      <c r="R65" s="198"/>
      <c r="S65" s="198"/>
      <c r="T65" s="199"/>
      <c r="U65" s="199"/>
      <c r="V65" s="199"/>
      <c r="W65" s="199"/>
      <c r="X65" s="199"/>
      <c r="Y65" s="199"/>
      <c r="Z65" s="199"/>
      <c r="AA65" s="199"/>
    </row>
    <row r="66" spans="1:34" ht="15.75" customHeight="1" x14ac:dyDescent="0.2">
      <c r="A66" s="194"/>
      <c r="B66" s="195"/>
      <c r="C66" s="196"/>
      <c r="D66" s="196"/>
      <c r="E66" s="196"/>
      <c r="F66" s="196"/>
      <c r="G66" s="196"/>
      <c r="H66" s="196"/>
      <c r="I66" s="76"/>
      <c r="J66" s="126"/>
      <c r="K66" s="14" t="s">
        <v>26</v>
      </c>
      <c r="L66" s="21" t="s">
        <v>28</v>
      </c>
      <c r="M66" s="197"/>
      <c r="N66" s="197"/>
      <c r="O66" s="76"/>
      <c r="P66" s="198">
        <f t="shared" si="3"/>
        <v>0</v>
      </c>
      <c r="Q66" s="198"/>
      <c r="R66" s="198"/>
      <c r="S66" s="198"/>
      <c r="T66" s="199"/>
      <c r="U66" s="199"/>
      <c r="V66" s="199"/>
      <c r="W66" s="199"/>
      <c r="X66" s="199"/>
      <c r="Y66" s="199"/>
      <c r="Z66" s="199"/>
      <c r="AA66" s="199"/>
    </row>
    <row r="67" spans="1:34" ht="15.75" customHeight="1" x14ac:dyDescent="0.2">
      <c r="A67" s="8" t="s">
        <v>13</v>
      </c>
      <c r="B67" s="211" t="s">
        <v>37</v>
      </c>
      <c r="C67" s="212"/>
      <c r="D67" s="212"/>
      <c r="E67" s="212"/>
      <c r="F67" s="212"/>
      <c r="G67" s="212"/>
      <c r="H67" s="212"/>
      <c r="I67" s="212"/>
      <c r="J67" s="212"/>
      <c r="K67" s="212"/>
      <c r="L67" s="203"/>
      <c r="M67" s="203"/>
      <c r="N67" s="203"/>
      <c r="O67" s="213"/>
      <c r="P67" s="198">
        <f>SUM(P48:S66)</f>
        <v>0.75</v>
      </c>
      <c r="Q67" s="198"/>
      <c r="R67" s="198"/>
      <c r="S67" s="198"/>
      <c r="T67" s="198">
        <f>SUM(T48:W66)</f>
        <v>0.375</v>
      </c>
      <c r="U67" s="198"/>
      <c r="V67" s="198"/>
      <c r="W67" s="198"/>
      <c r="X67" s="198">
        <f>SUM(X48:AA66)</f>
        <v>0.75</v>
      </c>
      <c r="Y67" s="198"/>
      <c r="Z67" s="198"/>
      <c r="AA67" s="198"/>
    </row>
    <row r="68" spans="1:34" ht="4.5" customHeight="1" x14ac:dyDescent="0.2">
      <c r="A68" s="8"/>
      <c r="B68" s="9"/>
      <c r="C68" s="9"/>
      <c r="D68" s="9"/>
      <c r="E68" s="9"/>
      <c r="F68" s="9"/>
      <c r="G68" s="9"/>
      <c r="H68" s="9"/>
      <c r="I68" s="9"/>
      <c r="J68" s="9"/>
      <c r="K68" s="9"/>
      <c r="L68" s="9"/>
      <c r="M68" s="9"/>
      <c r="N68" s="9"/>
      <c r="O68" s="9"/>
      <c r="P68" s="89"/>
      <c r="Q68" s="89"/>
      <c r="R68" s="89"/>
      <c r="S68" s="89"/>
      <c r="T68" s="89"/>
      <c r="U68" s="89"/>
      <c r="V68" s="89"/>
      <c r="W68" s="89"/>
      <c r="X68" s="89"/>
      <c r="Y68" s="89"/>
      <c r="Z68" s="89"/>
      <c r="AA68" s="90"/>
    </row>
    <row r="69" spans="1:34" ht="15" customHeight="1" x14ac:dyDescent="0.2">
      <c r="A69" s="36" t="s">
        <v>16</v>
      </c>
      <c r="B69" s="214" t="s">
        <v>43</v>
      </c>
      <c r="C69" s="215"/>
      <c r="D69" s="215"/>
      <c r="E69" s="215"/>
      <c r="F69" s="215"/>
      <c r="G69" s="215"/>
      <c r="H69" s="215"/>
      <c r="I69" s="215"/>
      <c r="J69" s="215"/>
      <c r="K69" s="215"/>
      <c r="L69" s="215"/>
      <c r="M69" s="215"/>
      <c r="N69" s="215"/>
      <c r="O69" s="216"/>
      <c r="P69" s="217"/>
      <c r="Q69" s="218"/>
      <c r="R69" s="218"/>
      <c r="S69" s="219"/>
      <c r="T69" s="220">
        <f>T42+T67</f>
        <v>0.375</v>
      </c>
      <c r="U69" s="221"/>
      <c r="V69" s="221"/>
      <c r="W69" s="222"/>
      <c r="X69" s="220">
        <f>X42+X67</f>
        <v>0.75</v>
      </c>
      <c r="Y69" s="221"/>
      <c r="Z69" s="221"/>
      <c r="AA69" s="222"/>
    </row>
    <row r="70" spans="1:34" ht="3.75" customHeight="1" x14ac:dyDescent="0.2">
      <c r="A70" s="8"/>
      <c r="B70" s="35"/>
      <c r="C70" s="9"/>
      <c r="D70" s="9"/>
      <c r="E70" s="9"/>
      <c r="F70" s="9"/>
      <c r="G70" s="9"/>
      <c r="H70" s="9"/>
      <c r="I70" s="9"/>
      <c r="J70" s="9"/>
      <c r="K70" s="9"/>
      <c r="L70" s="9"/>
      <c r="M70" s="9"/>
      <c r="N70" s="9"/>
      <c r="O70" s="9"/>
      <c r="P70" s="91"/>
      <c r="Q70" s="91"/>
      <c r="R70" s="91"/>
      <c r="S70" s="91"/>
      <c r="T70" s="91"/>
      <c r="U70" s="91"/>
      <c r="V70" s="91"/>
      <c r="W70" s="91"/>
      <c r="X70" s="91"/>
      <c r="Y70" s="91"/>
      <c r="Z70" s="91"/>
      <c r="AA70" s="92"/>
    </row>
    <row r="71" spans="1:34" s="2" customFormat="1" ht="17.25" customHeight="1" x14ac:dyDescent="0.2">
      <c r="A71" s="51" t="s">
        <v>2</v>
      </c>
      <c r="B71" s="202" t="s">
        <v>3</v>
      </c>
      <c r="C71" s="203"/>
      <c r="D71" s="203"/>
      <c r="E71" s="203"/>
      <c r="F71" s="203"/>
      <c r="G71" s="203"/>
      <c r="H71" s="203"/>
      <c r="I71" s="203"/>
      <c r="J71" s="203"/>
      <c r="K71" s="203"/>
      <c r="L71" s="203"/>
      <c r="M71" s="203"/>
      <c r="N71" s="203"/>
      <c r="O71" s="204"/>
      <c r="P71" s="205">
        <f>P42+P45+P67</f>
        <v>0.75</v>
      </c>
      <c r="Q71" s="206"/>
      <c r="R71" s="206"/>
      <c r="S71" s="207"/>
      <c r="T71" s="205">
        <f>T69+P71</f>
        <v>1.125</v>
      </c>
      <c r="U71" s="206"/>
      <c r="V71" s="206"/>
      <c r="W71" s="207"/>
      <c r="X71" s="205">
        <f>X69+P71</f>
        <v>1.5</v>
      </c>
      <c r="Y71" s="206"/>
      <c r="Z71" s="206"/>
      <c r="AA71" s="207"/>
      <c r="AB71" s="121"/>
      <c r="AC71" s="121"/>
      <c r="AD71" s="121"/>
      <c r="AE71" s="121"/>
      <c r="AF71" s="121"/>
      <c r="AG71" s="121"/>
      <c r="AH71" s="121"/>
    </row>
    <row r="72" spans="1:34" ht="12.75" customHeight="1" x14ac:dyDescent="0.2">
      <c r="A72" s="208" t="s">
        <v>38</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row>
    <row r="73" spans="1:34"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row>
    <row r="74" spans="1:34" ht="0.75" customHeight="1" x14ac:dyDescent="0.2">
      <c r="A74" s="209"/>
      <c r="B74" s="209"/>
      <c r="C74" s="209"/>
      <c r="D74" s="209"/>
      <c r="E74" s="209"/>
      <c r="F74" s="209"/>
      <c r="G74" s="209"/>
      <c r="H74" s="209"/>
      <c r="I74" s="209"/>
      <c r="J74" s="209"/>
      <c r="K74" s="209"/>
      <c r="L74" s="209"/>
      <c r="M74" s="209"/>
      <c r="N74" s="209"/>
      <c r="O74" s="209"/>
      <c r="P74" s="210"/>
      <c r="Q74" s="210"/>
      <c r="R74" s="210"/>
      <c r="S74" s="210"/>
      <c r="T74" s="210"/>
      <c r="U74" s="210"/>
      <c r="V74" s="210"/>
      <c r="W74" s="210"/>
      <c r="X74" s="210"/>
      <c r="Y74" s="210"/>
      <c r="Z74" s="210"/>
      <c r="AA74" s="210"/>
    </row>
  </sheetData>
  <sheetProtection algorithmName="SHA-512" hashValue="kS+VkemuYrUTJKI42WNj26wBEOjxLOj/t6GMr14jVOyMXRbSvcwh1SYBtMX5hOVab2BZZaJipZgU7Jkn6sDAkA==" saltValue="J6CgP3aPKsRvGMw9hu2afw==" spinCount="100000" sheet="1" objects="1" scenarios="1"/>
  <mergeCells count="303">
    <mergeCell ref="A8:D8"/>
    <mergeCell ref="E8:M8"/>
    <mergeCell ref="O8:R8"/>
    <mergeCell ref="A9:D9"/>
    <mergeCell ref="E9:M9"/>
    <mergeCell ref="O9:R9"/>
    <mergeCell ref="T9:V9"/>
    <mergeCell ref="A1:M1"/>
    <mergeCell ref="N1:AA1"/>
    <mergeCell ref="W3:AA3"/>
    <mergeCell ref="A7:D7"/>
    <mergeCell ref="E7:M7"/>
    <mergeCell ref="O7:R7"/>
    <mergeCell ref="S7:AA7"/>
    <mergeCell ref="H3:U3"/>
    <mergeCell ref="S8:X8"/>
    <mergeCell ref="Y8:AA8"/>
    <mergeCell ref="A4:P4"/>
    <mergeCell ref="A5:P5"/>
    <mergeCell ref="S2:AA2"/>
    <mergeCell ref="P12:R12"/>
    <mergeCell ref="S12:AA12"/>
    <mergeCell ref="A13:O14"/>
    <mergeCell ref="P13:S14"/>
    <mergeCell ref="T13:W14"/>
    <mergeCell ref="X13:AA14"/>
    <mergeCell ref="A10:D10"/>
    <mergeCell ref="E10:M10"/>
    <mergeCell ref="O10:R10"/>
    <mergeCell ref="S10:AA10"/>
    <mergeCell ref="A11:D11"/>
    <mergeCell ref="F11:M11"/>
    <mergeCell ref="O11:R11"/>
    <mergeCell ref="S11:AA11"/>
    <mergeCell ref="A17:B17"/>
    <mergeCell ref="C17:G17"/>
    <mergeCell ref="M17:N17"/>
    <mergeCell ref="P17:S17"/>
    <mergeCell ref="T17:W17"/>
    <mergeCell ref="X17:AA17"/>
    <mergeCell ref="B15:O15"/>
    <mergeCell ref="T15:W15"/>
    <mergeCell ref="X15:AA15"/>
    <mergeCell ref="M16:N16"/>
    <mergeCell ref="P16:S16"/>
    <mergeCell ref="T16:W16"/>
    <mergeCell ref="X16:AA16"/>
    <mergeCell ref="B16:J16"/>
    <mergeCell ref="P15:S15"/>
    <mergeCell ref="A18:B18"/>
    <mergeCell ref="M18:N18"/>
    <mergeCell ref="P18:S18"/>
    <mergeCell ref="T18:W18"/>
    <mergeCell ref="X18:AA18"/>
    <mergeCell ref="A19:B19"/>
    <mergeCell ref="C19:H19"/>
    <mergeCell ref="M19:N19"/>
    <mergeCell ref="P19:S19"/>
    <mergeCell ref="T19:W19"/>
    <mergeCell ref="A21:B21"/>
    <mergeCell ref="C21:H21"/>
    <mergeCell ref="M21:N21"/>
    <mergeCell ref="P21:S21"/>
    <mergeCell ref="T21:W21"/>
    <mergeCell ref="X21:AA21"/>
    <mergeCell ref="X19:AA19"/>
    <mergeCell ref="A20:B20"/>
    <mergeCell ref="C20:H20"/>
    <mergeCell ref="M20:N20"/>
    <mergeCell ref="P20:S20"/>
    <mergeCell ref="T20:W20"/>
    <mergeCell ref="X20:AA20"/>
    <mergeCell ref="A23:B23"/>
    <mergeCell ref="C23:H23"/>
    <mergeCell ref="M23:N23"/>
    <mergeCell ref="P23:S23"/>
    <mergeCell ref="T23:W23"/>
    <mergeCell ref="X23:AA23"/>
    <mergeCell ref="A22:B22"/>
    <mergeCell ref="C22:H22"/>
    <mergeCell ref="M22:N22"/>
    <mergeCell ref="P22:S22"/>
    <mergeCell ref="T22:W22"/>
    <mergeCell ref="X22:AA22"/>
    <mergeCell ref="A29:B29"/>
    <mergeCell ref="B24:O24"/>
    <mergeCell ref="P24:S24"/>
    <mergeCell ref="T24:W24"/>
    <mergeCell ref="X24:AA24"/>
    <mergeCell ref="B26:O26"/>
    <mergeCell ref="P26:S26"/>
    <mergeCell ref="T26:W26"/>
    <mergeCell ref="X26:AA26"/>
    <mergeCell ref="C29:G29"/>
    <mergeCell ref="M29:N29"/>
    <mergeCell ref="P29:S29"/>
    <mergeCell ref="M27:N27"/>
    <mergeCell ref="P27:S27"/>
    <mergeCell ref="T27:W27"/>
    <mergeCell ref="A32:B32"/>
    <mergeCell ref="C32:H32"/>
    <mergeCell ref="M32:N32"/>
    <mergeCell ref="P32:S32"/>
    <mergeCell ref="T32:W32"/>
    <mergeCell ref="B27:K27"/>
    <mergeCell ref="X32:AA32"/>
    <mergeCell ref="T30:W30"/>
    <mergeCell ref="X30:AA30"/>
    <mergeCell ref="A31:B31"/>
    <mergeCell ref="C31:H31"/>
    <mergeCell ref="M31:N31"/>
    <mergeCell ref="P31:S31"/>
    <mergeCell ref="T31:W31"/>
    <mergeCell ref="X31:AA31"/>
    <mergeCell ref="A30:B30"/>
    <mergeCell ref="M30:N30"/>
    <mergeCell ref="P30:S30"/>
    <mergeCell ref="X27:AA27"/>
    <mergeCell ref="A28:B28"/>
    <mergeCell ref="C28:G28"/>
    <mergeCell ref="M28:N28"/>
    <mergeCell ref="P28:S28"/>
    <mergeCell ref="T28:AA29"/>
    <mergeCell ref="A34:B34"/>
    <mergeCell ref="C34:H34"/>
    <mergeCell ref="M34:N34"/>
    <mergeCell ref="P34:S34"/>
    <mergeCell ref="T34:W34"/>
    <mergeCell ref="X34:AA34"/>
    <mergeCell ref="A33:B33"/>
    <mergeCell ref="C33:H33"/>
    <mergeCell ref="M33:N33"/>
    <mergeCell ref="P33:S33"/>
    <mergeCell ref="T33:W33"/>
    <mergeCell ref="X33:AA33"/>
    <mergeCell ref="A36:B36"/>
    <mergeCell ref="C36:H36"/>
    <mergeCell ref="M36:N36"/>
    <mergeCell ref="P36:S36"/>
    <mergeCell ref="T36:W36"/>
    <mergeCell ref="X36:AA36"/>
    <mergeCell ref="A35:B35"/>
    <mergeCell ref="C35:H35"/>
    <mergeCell ref="M35:N35"/>
    <mergeCell ref="P35:S35"/>
    <mergeCell ref="T35:W35"/>
    <mergeCell ref="X35:AA35"/>
    <mergeCell ref="A38:B38"/>
    <mergeCell ref="C38:H38"/>
    <mergeCell ref="M38:N38"/>
    <mergeCell ref="P38:S38"/>
    <mergeCell ref="T38:W38"/>
    <mergeCell ref="X38:AA38"/>
    <mergeCell ref="A37:B37"/>
    <mergeCell ref="C37:H37"/>
    <mergeCell ref="M37:N37"/>
    <mergeCell ref="P37:S37"/>
    <mergeCell ref="T37:W37"/>
    <mergeCell ref="X37:AA37"/>
    <mergeCell ref="B40:O40"/>
    <mergeCell ref="P40:S40"/>
    <mergeCell ref="T40:W40"/>
    <mergeCell ref="X40:AA40"/>
    <mergeCell ref="B42:O42"/>
    <mergeCell ref="P42:S42"/>
    <mergeCell ref="T42:W42"/>
    <mergeCell ref="X42:AA42"/>
    <mergeCell ref="A39:B39"/>
    <mergeCell ref="C39:H39"/>
    <mergeCell ref="M39:N39"/>
    <mergeCell ref="P39:S39"/>
    <mergeCell ref="T39:W39"/>
    <mergeCell ref="X39:AA39"/>
    <mergeCell ref="A48:B48"/>
    <mergeCell ref="C48:I48"/>
    <mergeCell ref="L48:N48"/>
    <mergeCell ref="P48:S48"/>
    <mergeCell ref="T48:W48"/>
    <mergeCell ref="X48:AA48"/>
    <mergeCell ref="G45:I46"/>
    <mergeCell ref="L45:M45"/>
    <mergeCell ref="P45:S46"/>
    <mergeCell ref="T45:AA46"/>
    <mergeCell ref="P47:S47"/>
    <mergeCell ref="T47:W47"/>
    <mergeCell ref="X47:AA47"/>
    <mergeCell ref="J45:K46"/>
    <mergeCell ref="A50:B50"/>
    <mergeCell ref="C50:I50"/>
    <mergeCell ref="P50:S50"/>
    <mergeCell ref="T50:W50"/>
    <mergeCell ref="X50:AA50"/>
    <mergeCell ref="L50:O50"/>
    <mergeCell ref="A49:B49"/>
    <mergeCell ref="C49:I49"/>
    <mergeCell ref="P49:S49"/>
    <mergeCell ref="T49:W49"/>
    <mergeCell ref="X49:AA49"/>
    <mergeCell ref="L49:O49"/>
    <mergeCell ref="A51:B51"/>
    <mergeCell ref="C51:I51"/>
    <mergeCell ref="L51:O51"/>
    <mergeCell ref="P51:S51"/>
    <mergeCell ref="T51:W51"/>
    <mergeCell ref="X51:AA51"/>
    <mergeCell ref="C54:I54"/>
    <mergeCell ref="M54:N54"/>
    <mergeCell ref="P54:S54"/>
    <mergeCell ref="A52:B52"/>
    <mergeCell ref="C52:I52"/>
    <mergeCell ref="P52:S52"/>
    <mergeCell ref="A56:B56"/>
    <mergeCell ref="C56:I56"/>
    <mergeCell ref="M56:N56"/>
    <mergeCell ref="P56:S56"/>
    <mergeCell ref="T56:W56"/>
    <mergeCell ref="X56:AA56"/>
    <mergeCell ref="T52:AA55"/>
    <mergeCell ref="A53:B53"/>
    <mergeCell ref="C53:I53"/>
    <mergeCell ref="M53:N53"/>
    <mergeCell ref="P53:S53"/>
    <mergeCell ref="A54:B54"/>
    <mergeCell ref="A55:B55"/>
    <mergeCell ref="C55:I55"/>
    <mergeCell ref="M55:N55"/>
    <mergeCell ref="P55:S55"/>
    <mergeCell ref="L52:O52"/>
    <mergeCell ref="A58:B58"/>
    <mergeCell ref="C58:H58"/>
    <mergeCell ref="M58:N58"/>
    <mergeCell ref="P58:S58"/>
    <mergeCell ref="T58:W58"/>
    <mergeCell ref="X58:AA58"/>
    <mergeCell ref="A57:B57"/>
    <mergeCell ref="C57:H57"/>
    <mergeCell ref="M57:N57"/>
    <mergeCell ref="P57:S57"/>
    <mergeCell ref="T57:W57"/>
    <mergeCell ref="X57:AA57"/>
    <mergeCell ref="A60:B60"/>
    <mergeCell ref="C60:H60"/>
    <mergeCell ref="M60:N60"/>
    <mergeCell ref="P60:S60"/>
    <mergeCell ref="T60:W60"/>
    <mergeCell ref="X60:AA60"/>
    <mergeCell ref="A59:B59"/>
    <mergeCell ref="C59:H59"/>
    <mergeCell ref="M59:N59"/>
    <mergeCell ref="P59:S59"/>
    <mergeCell ref="T59:W59"/>
    <mergeCell ref="X59:AA59"/>
    <mergeCell ref="A62:B62"/>
    <mergeCell ref="C62:H62"/>
    <mergeCell ref="M62:N62"/>
    <mergeCell ref="P62:S62"/>
    <mergeCell ref="T62:W62"/>
    <mergeCell ref="X62:AA62"/>
    <mergeCell ref="A61:B61"/>
    <mergeCell ref="C61:H61"/>
    <mergeCell ref="M61:N61"/>
    <mergeCell ref="P61:S61"/>
    <mergeCell ref="T61:W61"/>
    <mergeCell ref="X61:AA61"/>
    <mergeCell ref="A64:B64"/>
    <mergeCell ref="C64:H64"/>
    <mergeCell ref="M64:N64"/>
    <mergeCell ref="P64:S64"/>
    <mergeCell ref="T64:W64"/>
    <mergeCell ref="X64:AA64"/>
    <mergeCell ref="A63:B63"/>
    <mergeCell ref="C63:H63"/>
    <mergeCell ref="M63:N63"/>
    <mergeCell ref="P63:S63"/>
    <mergeCell ref="T63:W63"/>
    <mergeCell ref="X63:AA63"/>
    <mergeCell ref="A72:AA72"/>
    <mergeCell ref="A74:O74"/>
    <mergeCell ref="P74:AA74"/>
    <mergeCell ref="B67:O67"/>
    <mergeCell ref="P67:S67"/>
    <mergeCell ref="T67:W67"/>
    <mergeCell ref="X67:AA67"/>
    <mergeCell ref="B69:O69"/>
    <mergeCell ref="P69:S69"/>
    <mergeCell ref="T69:W69"/>
    <mergeCell ref="X69:AA69"/>
    <mergeCell ref="A66:B66"/>
    <mergeCell ref="C66:H66"/>
    <mergeCell ref="M66:N66"/>
    <mergeCell ref="P66:S66"/>
    <mergeCell ref="T66:W66"/>
    <mergeCell ref="X66:AA66"/>
    <mergeCell ref="A65:B65"/>
    <mergeCell ref="B71:O71"/>
    <mergeCell ref="P71:S71"/>
    <mergeCell ref="T71:W71"/>
    <mergeCell ref="X71:AA71"/>
    <mergeCell ref="C65:H65"/>
    <mergeCell ref="M65:N65"/>
    <mergeCell ref="P65:S65"/>
    <mergeCell ref="T65:W65"/>
    <mergeCell ref="X65:AA65"/>
  </mergeCells>
  <hyperlinks>
    <hyperlink ref="A5:P5" r:id="rId1" display="http://www.umaec.umich.edu/for-vendors/project-documents/bid-resources/" xr:uid="{00000000-0004-0000-0100-000000000000}"/>
    <hyperlink ref="A5" r:id="rId2" xr:uid="{00000000-0004-0000-0100-000001000000}"/>
  </hyperlinks>
  <printOptions horizontalCentered="1"/>
  <pageMargins left="0.73" right="0.46" top="0.5" bottom="0.53" header="0.5" footer="0.32"/>
  <pageSetup scale="71" orientation="portrait" r:id="rId3"/>
  <headerFooter scaleWithDoc="0"/>
  <ignoredErrors>
    <ignoredError sqref="J52"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locked="0" defaultSize="0" autoFill="0" autoLine="0" autoPict="0">
                <anchor moveWithCells="1">
                  <from>
                    <xdr:col>22</xdr:col>
                    <xdr:colOff>228600</xdr:colOff>
                    <xdr:row>8</xdr:row>
                    <xdr:rowOff>38100</xdr:rowOff>
                  </from>
                  <to>
                    <xdr:col>27</xdr:col>
                    <xdr:colOff>19050</xdr:colOff>
                    <xdr:row>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CE0C8"/>
    <pageSetUpPr fitToPage="1"/>
  </sheetPr>
  <dimension ref="A1:AH74"/>
  <sheetViews>
    <sheetView showZeros="0" zoomScaleNormal="100" zoomScaleSheetLayoutView="100" workbookViewId="0">
      <selection activeCell="P51" sqref="P51:S51"/>
    </sheetView>
  </sheetViews>
  <sheetFormatPr defaultColWidth="9.140625" defaultRowHeight="12.75" x14ac:dyDescent="0.2"/>
  <cols>
    <col min="1" max="1" width="4.7109375" style="6" customWidth="1"/>
    <col min="2" max="9" width="4.7109375" style="1" customWidth="1"/>
    <col min="10" max="10" width="7.85546875" style="1" customWidth="1"/>
    <col min="11" max="11" width="3.42578125" style="1" customWidth="1"/>
    <col min="12" max="12" width="5" style="1" customWidth="1"/>
    <col min="13" max="22" width="4.7109375" style="1" customWidth="1"/>
    <col min="23" max="23" width="4.5703125" style="1" customWidth="1"/>
    <col min="24" max="27" width="4.7109375" style="1" customWidth="1"/>
    <col min="28" max="34" width="9.140625" style="121"/>
    <col min="35" max="16384" width="9.140625" style="1"/>
  </cols>
  <sheetData>
    <row r="1" spans="1:34" ht="0.75" customHeight="1" x14ac:dyDescent="0.2">
      <c r="A1" s="201"/>
      <c r="B1" s="201"/>
      <c r="C1" s="201"/>
      <c r="D1" s="201"/>
      <c r="E1" s="201"/>
      <c r="F1" s="201"/>
      <c r="G1" s="201"/>
      <c r="H1" s="201"/>
      <c r="I1" s="201"/>
      <c r="J1" s="201"/>
      <c r="K1" s="201"/>
      <c r="L1" s="201"/>
      <c r="M1" s="201"/>
      <c r="N1" s="272"/>
      <c r="O1" s="272"/>
      <c r="P1" s="272"/>
      <c r="Q1" s="272"/>
      <c r="R1" s="272"/>
      <c r="S1" s="272"/>
      <c r="T1" s="272"/>
      <c r="U1" s="272"/>
      <c r="V1" s="272"/>
      <c r="W1" s="272"/>
      <c r="X1" s="272"/>
      <c r="Y1" s="272"/>
      <c r="Z1" s="272"/>
      <c r="AA1" s="272"/>
    </row>
    <row r="2" spans="1:34" ht="39" customHeight="1" x14ac:dyDescent="0.2">
      <c r="B2" s="6"/>
      <c r="C2" s="6"/>
      <c r="D2" s="6"/>
      <c r="E2" s="6"/>
      <c r="F2" s="6"/>
      <c r="G2" s="6"/>
      <c r="H2" s="6"/>
      <c r="I2" s="6"/>
      <c r="J2" s="6"/>
      <c r="K2" s="6"/>
      <c r="L2" s="6"/>
      <c r="M2" s="6"/>
      <c r="N2" s="6"/>
      <c r="O2" s="6"/>
      <c r="P2" s="6"/>
      <c r="Q2" s="6"/>
      <c r="R2" s="6"/>
      <c r="S2" s="201" t="e" vm="1">
        <v>#VALUE!</v>
      </c>
      <c r="T2" s="316"/>
      <c r="U2" s="316"/>
      <c r="V2" s="316"/>
      <c r="W2" s="316"/>
      <c r="X2" s="316"/>
      <c r="Y2" s="316"/>
      <c r="Z2" s="316"/>
      <c r="AA2" s="316"/>
    </row>
    <row r="3" spans="1:34" ht="18.75" customHeight="1" x14ac:dyDescent="0.25">
      <c r="A3" s="12"/>
      <c r="B3" s="13"/>
      <c r="C3" s="81"/>
      <c r="D3" s="81"/>
      <c r="E3" s="81"/>
      <c r="F3" s="81"/>
      <c r="G3" s="81"/>
      <c r="H3" s="81"/>
      <c r="I3" s="307" t="s">
        <v>119</v>
      </c>
      <c r="J3" s="331"/>
      <c r="K3" s="331"/>
      <c r="L3" s="331"/>
      <c r="M3" s="331"/>
      <c r="N3" s="331"/>
      <c r="O3" s="331"/>
      <c r="P3" s="331"/>
      <c r="Q3" s="331"/>
      <c r="R3" s="331"/>
      <c r="S3" s="331"/>
      <c r="T3" s="331"/>
      <c r="U3" s="81"/>
      <c r="V3" s="81"/>
      <c r="W3" s="332" t="str">
        <f>'LABOR RATE - Salaried A'!W3</f>
        <v>May 28, 2025</v>
      </c>
      <c r="X3" s="333"/>
      <c r="Y3" s="333"/>
      <c r="Z3" s="333"/>
      <c r="AA3" s="333"/>
    </row>
    <row r="4" spans="1:34" ht="12" customHeight="1" x14ac:dyDescent="0.25">
      <c r="A4" s="310" t="s">
        <v>201</v>
      </c>
      <c r="B4" s="311"/>
      <c r="C4" s="311"/>
      <c r="D4" s="311"/>
      <c r="E4" s="311"/>
      <c r="F4" s="311"/>
      <c r="G4" s="311"/>
      <c r="H4" s="311"/>
      <c r="I4" s="311"/>
      <c r="J4" s="311"/>
      <c r="K4" s="311"/>
      <c r="L4" s="311"/>
      <c r="M4" s="311"/>
      <c r="N4" s="311"/>
      <c r="O4" s="311"/>
      <c r="P4" s="312"/>
      <c r="Q4" s="170"/>
      <c r="R4" s="81"/>
      <c r="S4" s="81"/>
      <c r="T4" s="134"/>
      <c r="U4" s="23" t="s">
        <v>36</v>
      </c>
      <c r="V4" s="81"/>
      <c r="W4" s="81"/>
      <c r="X4" s="81"/>
      <c r="Y4" s="81"/>
      <c r="Z4" s="81"/>
      <c r="AA4" s="81"/>
    </row>
    <row r="5" spans="1:34" ht="12" customHeight="1" x14ac:dyDescent="0.25">
      <c r="A5" s="334" t="s">
        <v>202</v>
      </c>
      <c r="B5" s="335"/>
      <c r="C5" s="335"/>
      <c r="D5" s="335"/>
      <c r="E5" s="335"/>
      <c r="F5" s="335"/>
      <c r="G5" s="335"/>
      <c r="H5" s="335"/>
      <c r="I5" s="335"/>
      <c r="J5" s="335"/>
      <c r="K5" s="335"/>
      <c r="L5" s="335"/>
      <c r="M5" s="335"/>
      <c r="N5" s="171"/>
      <c r="O5" s="171"/>
      <c r="P5" s="172"/>
      <c r="Q5" s="170"/>
      <c r="R5" s="81"/>
      <c r="S5" s="81"/>
      <c r="T5" s="133"/>
      <c r="U5" s="24" t="s">
        <v>30</v>
      </c>
      <c r="V5" s="81"/>
      <c r="W5" s="81"/>
      <c r="X5" s="81"/>
      <c r="Y5" s="81"/>
      <c r="Z5" s="81"/>
      <c r="AA5" s="81"/>
    </row>
    <row r="6" spans="1:34" ht="4.5" customHeight="1" x14ac:dyDescent="0.2">
      <c r="A6" s="82"/>
      <c r="B6" s="82"/>
      <c r="C6" s="82"/>
      <c r="D6" s="82"/>
      <c r="E6" s="82"/>
      <c r="F6" s="82"/>
      <c r="G6" s="82"/>
      <c r="H6" s="82"/>
      <c r="I6" s="82"/>
      <c r="J6" s="82"/>
      <c r="K6" s="82"/>
      <c r="L6" s="82"/>
      <c r="M6" s="82"/>
      <c r="N6" s="82"/>
      <c r="O6" s="82"/>
      <c r="P6" s="82"/>
      <c r="Q6" s="82"/>
      <c r="R6" s="82"/>
      <c r="S6" s="82"/>
      <c r="T6" s="82"/>
      <c r="U6" s="82"/>
      <c r="V6" s="82"/>
      <c r="W6" s="82"/>
      <c r="X6" s="82"/>
      <c r="Y6" s="82"/>
      <c r="Z6" s="82"/>
      <c r="AA6" s="83"/>
    </row>
    <row r="7" spans="1:34" ht="16.5" customHeight="1" x14ac:dyDescent="0.2">
      <c r="A7" s="299" t="s">
        <v>107</v>
      </c>
      <c r="B7" s="290"/>
      <c r="C7" s="290"/>
      <c r="D7" s="290"/>
      <c r="E7" s="328">
        <f>'LABOR RATE - Salaried A'!E7</f>
        <v>0</v>
      </c>
      <c r="F7" s="328"/>
      <c r="G7" s="328"/>
      <c r="H7" s="328"/>
      <c r="I7" s="328"/>
      <c r="J7" s="328"/>
      <c r="K7" s="328"/>
      <c r="L7" s="328"/>
      <c r="M7" s="328"/>
      <c r="N7" s="84"/>
      <c r="O7" s="290" t="s">
        <v>17</v>
      </c>
      <c r="P7" s="290"/>
      <c r="Q7" s="290"/>
      <c r="R7" s="290"/>
      <c r="S7" s="336" t="str">
        <f>'LABOR RATE - Salaried A'!S7</f>
        <v>Management / Engineering</v>
      </c>
      <c r="T7" s="336"/>
      <c r="U7" s="336"/>
      <c r="V7" s="336"/>
      <c r="W7" s="336"/>
      <c r="X7" s="336"/>
      <c r="Y7" s="336"/>
      <c r="Z7" s="336"/>
      <c r="AA7" s="337"/>
    </row>
    <row r="8" spans="1:34" ht="16.5" customHeight="1" x14ac:dyDescent="0.2">
      <c r="A8" s="289" t="s">
        <v>50</v>
      </c>
      <c r="B8" s="290"/>
      <c r="C8" s="290"/>
      <c r="D8" s="290"/>
      <c r="E8" s="329" t="str">
        <f>'LABOR RATE - Salaried A'!E8</f>
        <v>MASTER</v>
      </c>
      <c r="F8" s="329"/>
      <c r="G8" s="329"/>
      <c r="H8" s="329"/>
      <c r="I8" s="329"/>
      <c r="J8" s="329"/>
      <c r="K8" s="329"/>
      <c r="L8" s="329"/>
      <c r="M8" s="329"/>
      <c r="O8" s="290" t="s">
        <v>18</v>
      </c>
      <c r="P8" s="290"/>
      <c r="Q8" s="290"/>
      <c r="R8" s="290"/>
      <c r="S8" s="291"/>
      <c r="T8" s="291"/>
      <c r="U8" s="291"/>
      <c r="V8" s="291"/>
      <c r="W8" s="291"/>
      <c r="X8" s="291"/>
      <c r="Y8" s="308" t="str">
        <f>'LABOR RATE - Salaried A'!Y8:AA8</f>
        <v>1st Shift</v>
      </c>
      <c r="Z8" s="308"/>
      <c r="AA8" s="309"/>
    </row>
    <row r="9" spans="1:34" ht="16.5" customHeight="1" x14ac:dyDescent="0.2">
      <c r="A9" s="299" t="s">
        <v>108</v>
      </c>
      <c r="B9" s="290"/>
      <c r="C9" s="290"/>
      <c r="D9" s="290"/>
      <c r="E9" s="328">
        <f>'LABOR RATE - Salaried A'!E9</f>
        <v>0</v>
      </c>
      <c r="F9" s="328"/>
      <c r="G9" s="328"/>
      <c r="H9" s="328"/>
      <c r="I9" s="328"/>
      <c r="J9" s="328"/>
      <c r="K9" s="328"/>
      <c r="L9" s="328"/>
      <c r="M9" s="328"/>
      <c r="O9" s="301" t="s">
        <v>32</v>
      </c>
      <c r="P9" s="292"/>
      <c r="Q9" s="292"/>
      <c r="R9" s="292"/>
      <c r="S9" s="130" t="s">
        <v>48</v>
      </c>
      <c r="T9" s="325" t="str">
        <f>'LABOR RATE - Salaried A'!T9</f>
        <v>N/A</v>
      </c>
      <c r="U9" s="325"/>
      <c r="V9" s="325"/>
      <c r="W9" s="135" t="s">
        <v>49</v>
      </c>
      <c r="X9" s="136"/>
      <c r="Y9" s="136"/>
      <c r="Z9" s="136"/>
      <c r="AA9" s="137"/>
    </row>
    <row r="10" spans="1:34" ht="16.5" customHeight="1" x14ac:dyDescent="0.2">
      <c r="A10" s="289" t="s">
        <v>109</v>
      </c>
      <c r="B10" s="290"/>
      <c r="C10" s="290"/>
      <c r="D10" s="290"/>
      <c r="E10" s="329">
        <f>'LABOR RATE - Salaried A'!E10</f>
        <v>0</v>
      </c>
      <c r="F10" s="329"/>
      <c r="G10" s="329"/>
      <c r="H10" s="329"/>
      <c r="I10" s="329"/>
      <c r="J10" s="329"/>
      <c r="K10" s="329"/>
      <c r="L10" s="329"/>
      <c r="M10" s="329"/>
      <c r="O10" s="290" t="s">
        <v>104</v>
      </c>
      <c r="P10" s="292"/>
      <c r="Q10" s="292"/>
      <c r="R10" s="292"/>
      <c r="S10" s="326">
        <f>'LABOR RATE - Salaried A'!S10</f>
        <v>0</v>
      </c>
      <c r="T10" s="326"/>
      <c r="U10" s="326"/>
      <c r="V10" s="326"/>
      <c r="W10" s="326"/>
      <c r="X10" s="326"/>
      <c r="Y10" s="326"/>
      <c r="Z10" s="326"/>
      <c r="AA10" s="327"/>
    </row>
    <row r="11" spans="1:34" s="3" customFormat="1" ht="17.25" customHeight="1" x14ac:dyDescent="0.2">
      <c r="A11" s="289"/>
      <c r="B11" s="290"/>
      <c r="C11" s="290"/>
      <c r="D11" s="290"/>
      <c r="E11" s="95"/>
      <c r="F11" s="330"/>
      <c r="G11" s="330"/>
      <c r="H11" s="330"/>
      <c r="I11" s="330"/>
      <c r="J11" s="330"/>
      <c r="K11" s="330"/>
      <c r="L11" s="330"/>
      <c r="M11" s="330"/>
      <c r="O11" s="296"/>
      <c r="P11" s="296"/>
      <c r="Q11" s="296"/>
      <c r="R11" s="296"/>
      <c r="S11" s="297"/>
      <c r="T11" s="297"/>
      <c r="U11" s="297"/>
      <c r="V11" s="297"/>
      <c r="W11" s="297"/>
      <c r="X11" s="297"/>
      <c r="Y11" s="297"/>
      <c r="Z11" s="297"/>
      <c r="AA11" s="298"/>
      <c r="AB11" s="121"/>
      <c r="AC11" s="121"/>
      <c r="AD11" s="121"/>
      <c r="AE11" s="121"/>
      <c r="AF11" s="121"/>
      <c r="AG11" s="121"/>
      <c r="AH11" s="121"/>
    </row>
    <row r="12" spans="1:34" ht="4.5" customHeight="1" x14ac:dyDescent="0.2">
      <c r="A12" s="74"/>
      <c r="B12" s="50"/>
      <c r="C12" s="50"/>
      <c r="D12" s="50"/>
      <c r="E12" s="50"/>
      <c r="F12" s="50"/>
      <c r="G12" s="50"/>
      <c r="H12" s="50"/>
      <c r="I12" s="50"/>
      <c r="J12" s="50"/>
      <c r="K12" s="50"/>
      <c r="L12" s="50"/>
      <c r="M12" s="50"/>
      <c r="N12" s="50"/>
      <c r="O12" s="50"/>
      <c r="P12" s="280"/>
      <c r="Q12" s="280"/>
      <c r="R12" s="280"/>
      <c r="S12" s="280"/>
      <c r="T12" s="280"/>
      <c r="U12" s="280"/>
      <c r="V12" s="280"/>
      <c r="W12" s="280"/>
      <c r="X12" s="280"/>
      <c r="Y12" s="280"/>
      <c r="Z12" s="280"/>
      <c r="AA12" s="281"/>
    </row>
    <row r="13" spans="1:34" ht="12.75" customHeight="1" x14ac:dyDescent="0.2">
      <c r="A13" s="338" t="s">
        <v>51</v>
      </c>
      <c r="B13" s="283"/>
      <c r="C13" s="283"/>
      <c r="D13" s="283"/>
      <c r="E13" s="283"/>
      <c r="F13" s="283"/>
      <c r="G13" s="283"/>
      <c r="H13" s="283"/>
      <c r="I13" s="283"/>
      <c r="J13" s="283"/>
      <c r="K13" s="283"/>
      <c r="L13" s="283"/>
      <c r="M13" s="283"/>
      <c r="N13" s="283"/>
      <c r="O13" s="284"/>
      <c r="P13" s="288" t="s">
        <v>21</v>
      </c>
      <c r="Q13" s="288"/>
      <c r="R13" s="288"/>
      <c r="S13" s="288"/>
      <c r="T13" s="288" t="s">
        <v>22</v>
      </c>
      <c r="U13" s="288"/>
      <c r="V13" s="288"/>
      <c r="W13" s="288"/>
      <c r="X13" s="288" t="s">
        <v>23</v>
      </c>
      <c r="Y13" s="288"/>
      <c r="Z13" s="288"/>
      <c r="AA13" s="288"/>
    </row>
    <row r="14" spans="1:34" x14ac:dyDescent="0.2">
      <c r="A14" s="285"/>
      <c r="B14" s="286"/>
      <c r="C14" s="286"/>
      <c r="D14" s="286"/>
      <c r="E14" s="286"/>
      <c r="F14" s="286"/>
      <c r="G14" s="286"/>
      <c r="H14" s="286"/>
      <c r="I14" s="286"/>
      <c r="J14" s="286"/>
      <c r="K14" s="286"/>
      <c r="L14" s="286"/>
      <c r="M14" s="286"/>
      <c r="N14" s="286"/>
      <c r="O14" s="287"/>
      <c r="P14" s="288"/>
      <c r="Q14" s="288"/>
      <c r="R14" s="288"/>
      <c r="S14" s="288"/>
      <c r="T14" s="288"/>
      <c r="U14" s="288"/>
      <c r="V14" s="288"/>
      <c r="W14" s="288"/>
      <c r="X14" s="288"/>
      <c r="Y14" s="288"/>
      <c r="Z14" s="288"/>
      <c r="AA14" s="288"/>
    </row>
    <row r="15" spans="1:34" ht="17.25" customHeight="1" x14ac:dyDescent="0.2">
      <c r="A15" s="8" t="s">
        <v>4</v>
      </c>
      <c r="B15" s="211" t="s">
        <v>31</v>
      </c>
      <c r="C15" s="212"/>
      <c r="D15" s="212"/>
      <c r="E15" s="212"/>
      <c r="F15" s="212"/>
      <c r="G15" s="212"/>
      <c r="H15" s="212"/>
      <c r="I15" s="212"/>
      <c r="J15" s="212"/>
      <c r="K15" s="212"/>
      <c r="L15" s="212"/>
      <c r="M15" s="212"/>
      <c r="N15" s="212"/>
      <c r="O15" s="213"/>
      <c r="P15" s="199"/>
      <c r="Q15" s="199"/>
      <c r="R15" s="199"/>
      <c r="S15" s="199"/>
      <c r="T15" s="198">
        <f>P15/2</f>
        <v>0</v>
      </c>
      <c r="U15" s="198"/>
      <c r="V15" s="198"/>
      <c r="W15" s="198"/>
      <c r="X15" s="198">
        <f>P15</f>
        <v>0</v>
      </c>
      <c r="Y15" s="198"/>
      <c r="Z15" s="198"/>
      <c r="AA15" s="198"/>
    </row>
    <row r="16" spans="1:34" ht="15.75" customHeight="1" x14ac:dyDescent="0.2">
      <c r="A16" s="74"/>
      <c r="B16" s="269" t="s">
        <v>75</v>
      </c>
      <c r="C16" s="269"/>
      <c r="D16" s="269"/>
      <c r="E16" s="269"/>
      <c r="F16" s="269"/>
      <c r="G16" s="269"/>
      <c r="H16" s="269"/>
      <c r="I16" s="269"/>
      <c r="J16" s="269"/>
      <c r="K16" s="77"/>
      <c r="L16" s="77"/>
      <c r="M16" s="279"/>
      <c r="N16" s="279"/>
      <c r="O16" s="77"/>
      <c r="P16" s="264"/>
      <c r="Q16" s="264"/>
      <c r="R16" s="264"/>
      <c r="S16" s="264"/>
      <c r="T16" s="264"/>
      <c r="U16" s="264"/>
      <c r="V16" s="264"/>
      <c r="W16" s="264"/>
      <c r="X16" s="264"/>
      <c r="Y16" s="264"/>
      <c r="Z16" s="264"/>
      <c r="AA16" s="265"/>
    </row>
    <row r="17" spans="1:34" ht="15.75" customHeight="1" x14ac:dyDescent="0.2">
      <c r="A17" s="200"/>
      <c r="B17" s="201"/>
      <c r="C17" s="226" t="s">
        <v>5</v>
      </c>
      <c r="D17" s="226"/>
      <c r="E17" s="226"/>
      <c r="F17" s="226"/>
      <c r="G17" s="226"/>
      <c r="H17" s="76"/>
      <c r="I17" s="76"/>
      <c r="J17" s="126">
        <f>'LABOR RATE - Salaried A'!J17</f>
        <v>0</v>
      </c>
      <c r="K17" s="14" t="s">
        <v>26</v>
      </c>
      <c r="L17" s="39" t="s">
        <v>29</v>
      </c>
      <c r="M17" s="268">
        <f>'LABOR RATE - Salaried A'!M17</f>
        <v>0</v>
      </c>
      <c r="N17" s="268">
        <f>'LABOR RATE - Salaried A'!N17</f>
        <v>0</v>
      </c>
      <c r="P17" s="198">
        <f>IF(J17&gt;0,$P$15*J17/100,M17)</f>
        <v>0</v>
      </c>
      <c r="Q17" s="198"/>
      <c r="R17" s="198"/>
      <c r="S17" s="198"/>
      <c r="T17" s="198">
        <f>P17/2</f>
        <v>0</v>
      </c>
      <c r="U17" s="198"/>
      <c r="V17" s="198"/>
      <c r="W17" s="198"/>
      <c r="X17" s="198">
        <f>P17</f>
        <v>0</v>
      </c>
      <c r="Y17" s="198"/>
      <c r="Z17" s="198"/>
      <c r="AA17" s="198"/>
      <c r="AB17" s="1"/>
      <c r="AC17" s="154"/>
      <c r="AD17" s="154"/>
      <c r="AE17" s="154"/>
      <c r="AF17" s="154"/>
      <c r="AG17" s="154"/>
      <c r="AH17" s="154"/>
    </row>
    <row r="18" spans="1:34" ht="15.75" customHeight="1" x14ac:dyDescent="0.2">
      <c r="A18" s="200"/>
      <c r="B18" s="201"/>
      <c r="C18" s="75" t="s">
        <v>19</v>
      </c>
      <c r="D18" s="76"/>
      <c r="E18" s="76"/>
      <c r="F18" s="76"/>
      <c r="G18" s="76"/>
      <c r="H18" s="76"/>
      <c r="I18" s="76"/>
      <c r="J18" s="56"/>
      <c r="K18" s="14"/>
      <c r="L18" s="76"/>
      <c r="M18" s="277"/>
      <c r="N18" s="277"/>
      <c r="P18" s="278"/>
      <c r="Q18" s="278"/>
      <c r="R18" s="278"/>
      <c r="S18" s="278"/>
      <c r="T18" s="270" t="s">
        <v>35</v>
      </c>
      <c r="U18" s="228"/>
      <c r="V18" s="228"/>
      <c r="W18" s="228"/>
      <c r="X18" s="270" t="s">
        <v>35</v>
      </c>
      <c r="Y18" s="228"/>
      <c r="Z18" s="228"/>
      <c r="AA18" s="229"/>
      <c r="AB18" s="1"/>
      <c r="AC18" s="154"/>
      <c r="AD18" s="154"/>
      <c r="AE18" s="154"/>
      <c r="AF18" s="154"/>
      <c r="AG18" s="154"/>
      <c r="AH18" s="154"/>
    </row>
    <row r="19" spans="1:34" ht="15.75" customHeight="1" x14ac:dyDescent="0.2">
      <c r="A19" s="200"/>
      <c r="B19" s="201"/>
      <c r="C19" s="317" t="str">
        <f>'LABOR RATE - Salaried A'!C19</f>
        <v>Holiday</v>
      </c>
      <c r="D19" s="317"/>
      <c r="E19" s="317"/>
      <c r="F19" s="317"/>
      <c r="G19" s="317"/>
      <c r="H19" s="317"/>
      <c r="I19" s="76"/>
      <c r="J19" s="126">
        <f>'LABOR RATE - Salaried A'!J19</f>
        <v>0</v>
      </c>
      <c r="K19" s="14" t="s">
        <v>26</v>
      </c>
      <c r="L19" s="76" t="s">
        <v>28</v>
      </c>
      <c r="M19" s="268">
        <f>'LABOR RATE - Salaried A'!M19</f>
        <v>0</v>
      </c>
      <c r="N19" s="268">
        <f>'LABOR RATE - Salaried A'!N19</f>
        <v>0</v>
      </c>
      <c r="P19" s="318">
        <f t="shared" ref="P19:P23" si="0">IF(J19&gt;0,$P$15*J19/100,M19)</f>
        <v>0</v>
      </c>
      <c r="Q19" s="319"/>
      <c r="R19" s="319"/>
      <c r="S19" s="320"/>
      <c r="T19" s="199"/>
      <c r="U19" s="199"/>
      <c r="V19" s="199"/>
      <c r="W19" s="199"/>
      <c r="X19" s="199"/>
      <c r="Y19" s="199"/>
      <c r="Z19" s="199"/>
      <c r="AA19" s="199"/>
      <c r="AB19" s="1"/>
      <c r="AC19" s="154"/>
      <c r="AD19" s="154"/>
      <c r="AE19" s="154"/>
      <c r="AF19" s="154"/>
      <c r="AG19" s="154"/>
      <c r="AH19" s="154"/>
    </row>
    <row r="20" spans="1:34" ht="15.75" customHeight="1" x14ac:dyDescent="0.2">
      <c r="A20" s="200"/>
      <c r="B20" s="201"/>
      <c r="C20" s="317" t="str">
        <f>'LABOR RATE - Salaried A'!C20</f>
        <v>Sick &amp; Personal</v>
      </c>
      <c r="D20" s="317"/>
      <c r="E20" s="317"/>
      <c r="F20" s="317"/>
      <c r="G20" s="317"/>
      <c r="H20" s="317"/>
      <c r="I20" s="76"/>
      <c r="J20" s="126">
        <f>'LABOR RATE - Salaried A'!J20</f>
        <v>0</v>
      </c>
      <c r="K20" s="14" t="s">
        <v>26</v>
      </c>
      <c r="L20" s="76" t="s">
        <v>28</v>
      </c>
      <c r="M20" s="268">
        <f>'LABOR RATE - Salaried A'!M20</f>
        <v>0</v>
      </c>
      <c r="N20" s="268">
        <f>'LABOR RATE - Salaried A'!N20</f>
        <v>0</v>
      </c>
      <c r="P20" s="318">
        <f t="shared" si="0"/>
        <v>0</v>
      </c>
      <c r="Q20" s="319"/>
      <c r="R20" s="319"/>
      <c r="S20" s="320"/>
      <c r="T20" s="199"/>
      <c r="U20" s="199"/>
      <c r="V20" s="199"/>
      <c r="W20" s="199"/>
      <c r="X20" s="199"/>
      <c r="Y20" s="199"/>
      <c r="Z20" s="199"/>
      <c r="AA20" s="199"/>
      <c r="AB20" s="1"/>
      <c r="AC20" s="154"/>
      <c r="AD20" s="154"/>
      <c r="AE20" s="154"/>
      <c r="AF20" s="154"/>
      <c r="AG20" s="154"/>
      <c r="AH20" s="154"/>
    </row>
    <row r="21" spans="1:34" ht="15.75" customHeight="1" x14ac:dyDescent="0.2">
      <c r="A21" s="200"/>
      <c r="B21" s="201"/>
      <c r="C21" s="317">
        <f>'LABOR RATE - Salaried A'!C21</f>
        <v>0</v>
      </c>
      <c r="D21" s="317"/>
      <c r="E21" s="317"/>
      <c r="F21" s="317"/>
      <c r="G21" s="317"/>
      <c r="H21" s="317"/>
      <c r="I21" s="76"/>
      <c r="J21" s="126">
        <f>'LABOR RATE - Salaried A'!J21</f>
        <v>0</v>
      </c>
      <c r="K21" s="14" t="s">
        <v>26</v>
      </c>
      <c r="L21" s="76" t="s">
        <v>28</v>
      </c>
      <c r="M21" s="268">
        <f>'LABOR RATE - Salaried A'!M21</f>
        <v>0</v>
      </c>
      <c r="N21" s="268">
        <f>'LABOR RATE - Salaried A'!N21</f>
        <v>0</v>
      </c>
      <c r="P21" s="318">
        <f t="shared" si="0"/>
        <v>0</v>
      </c>
      <c r="Q21" s="319"/>
      <c r="R21" s="319"/>
      <c r="S21" s="320"/>
      <c r="T21" s="199"/>
      <c r="U21" s="199"/>
      <c r="V21" s="199"/>
      <c r="W21" s="199"/>
      <c r="X21" s="199"/>
      <c r="Y21" s="199"/>
      <c r="Z21" s="199"/>
      <c r="AA21" s="199"/>
      <c r="AB21" s="1"/>
      <c r="AC21" s="154"/>
      <c r="AD21" s="154"/>
      <c r="AE21" s="154"/>
      <c r="AF21" s="154"/>
      <c r="AG21" s="154"/>
      <c r="AH21" s="154"/>
    </row>
    <row r="22" spans="1:34" ht="15.75" customHeight="1" x14ac:dyDescent="0.2">
      <c r="A22" s="200"/>
      <c r="B22" s="201"/>
      <c r="C22" s="317">
        <f>'LABOR RATE - Salaried A'!C22</f>
        <v>0</v>
      </c>
      <c r="D22" s="317"/>
      <c r="E22" s="317"/>
      <c r="F22" s="317"/>
      <c r="G22" s="317"/>
      <c r="H22" s="317"/>
      <c r="I22" s="76"/>
      <c r="J22" s="126">
        <f>'LABOR RATE - Salaried A'!J22</f>
        <v>0</v>
      </c>
      <c r="K22" s="14" t="s">
        <v>26</v>
      </c>
      <c r="L22" s="76" t="s">
        <v>28</v>
      </c>
      <c r="M22" s="268">
        <f>'LABOR RATE - Salaried A'!M22</f>
        <v>0</v>
      </c>
      <c r="N22" s="268">
        <f>'LABOR RATE - Salaried A'!N22</f>
        <v>0</v>
      </c>
      <c r="P22" s="318">
        <f t="shared" si="0"/>
        <v>0</v>
      </c>
      <c r="Q22" s="319"/>
      <c r="R22" s="319"/>
      <c r="S22" s="320"/>
      <c r="T22" s="199"/>
      <c r="U22" s="199"/>
      <c r="V22" s="199"/>
      <c r="W22" s="199"/>
      <c r="X22" s="199"/>
      <c r="Y22" s="199"/>
      <c r="Z22" s="199"/>
      <c r="AA22" s="199"/>
      <c r="AB22" s="1"/>
      <c r="AC22" s="154"/>
      <c r="AD22" s="154"/>
      <c r="AE22" s="154"/>
      <c r="AF22" s="154"/>
      <c r="AG22" s="154"/>
      <c r="AH22" s="154"/>
    </row>
    <row r="23" spans="1:34" ht="15.75" customHeight="1" x14ac:dyDescent="0.2">
      <c r="A23" s="194"/>
      <c r="B23" s="195"/>
      <c r="C23" s="317">
        <f>'LABOR RATE - Salaried A'!C23</f>
        <v>0</v>
      </c>
      <c r="D23" s="317"/>
      <c r="E23" s="317"/>
      <c r="F23" s="317"/>
      <c r="G23" s="317"/>
      <c r="H23" s="317"/>
      <c r="I23" s="27"/>
      <c r="J23" s="126">
        <f>'LABOR RATE - Salaried A'!J23</f>
        <v>0</v>
      </c>
      <c r="K23" s="14" t="s">
        <v>26</v>
      </c>
      <c r="L23" s="76" t="s">
        <v>28</v>
      </c>
      <c r="M23" s="268">
        <f>'LABOR RATE - Salaried A'!M23</f>
        <v>0</v>
      </c>
      <c r="N23" s="268">
        <f>'LABOR RATE - Salaried A'!N23</f>
        <v>0</v>
      </c>
      <c r="O23" s="28"/>
      <c r="P23" s="318">
        <f t="shared" si="0"/>
        <v>0</v>
      </c>
      <c r="Q23" s="319"/>
      <c r="R23" s="319"/>
      <c r="S23" s="320"/>
      <c r="T23" s="199"/>
      <c r="U23" s="199"/>
      <c r="V23" s="199"/>
      <c r="W23" s="199"/>
      <c r="X23" s="199"/>
      <c r="Y23" s="199"/>
      <c r="Z23" s="199"/>
      <c r="AA23" s="199"/>
      <c r="AB23" s="1"/>
      <c r="AC23" s="154"/>
      <c r="AD23" s="154"/>
      <c r="AE23" s="154"/>
      <c r="AF23" s="154"/>
      <c r="AG23" s="154"/>
      <c r="AH23" s="154"/>
    </row>
    <row r="24" spans="1:34" ht="15.75" customHeight="1" x14ac:dyDescent="0.2">
      <c r="A24" s="8" t="s">
        <v>6</v>
      </c>
      <c r="B24" s="212" t="s">
        <v>14</v>
      </c>
      <c r="C24" s="212"/>
      <c r="D24" s="212"/>
      <c r="E24" s="212"/>
      <c r="F24" s="212"/>
      <c r="G24" s="212"/>
      <c r="H24" s="212"/>
      <c r="I24" s="212"/>
      <c r="J24" s="212"/>
      <c r="K24" s="212"/>
      <c r="L24" s="212"/>
      <c r="M24" s="212"/>
      <c r="N24" s="212"/>
      <c r="O24" s="213"/>
      <c r="P24" s="198">
        <f>SUM(P17:S23)</f>
        <v>0</v>
      </c>
      <c r="Q24" s="198"/>
      <c r="R24" s="198"/>
      <c r="S24" s="198"/>
      <c r="T24" s="198">
        <f>SUM(T17:W23)</f>
        <v>0</v>
      </c>
      <c r="U24" s="198"/>
      <c r="V24" s="198"/>
      <c r="W24" s="198"/>
      <c r="X24" s="198">
        <f>SUM(X17:AA23)</f>
        <v>0</v>
      </c>
      <c r="Y24" s="198"/>
      <c r="Z24" s="198"/>
      <c r="AA24" s="198"/>
      <c r="AB24" s="1"/>
      <c r="AC24" s="154"/>
      <c r="AD24" s="154"/>
      <c r="AE24" s="154"/>
      <c r="AF24" s="154"/>
      <c r="AG24" s="154"/>
      <c r="AH24" s="154"/>
    </row>
    <row r="25" spans="1:34" ht="4.5" customHeight="1" x14ac:dyDescent="0.2">
      <c r="A25" s="10"/>
      <c r="C25" s="7"/>
      <c r="P25" s="55"/>
      <c r="Q25" s="55"/>
      <c r="R25" s="55"/>
      <c r="S25" s="55"/>
      <c r="T25" s="55"/>
      <c r="U25" s="55"/>
      <c r="V25" s="55"/>
      <c r="W25" s="55"/>
      <c r="X25" s="55"/>
      <c r="Y25" s="55"/>
      <c r="Z25" s="55"/>
      <c r="AA25" s="85"/>
      <c r="AB25" s="1"/>
      <c r="AC25" s="154"/>
      <c r="AD25" s="154"/>
      <c r="AE25" s="154"/>
      <c r="AF25" s="154"/>
      <c r="AG25" s="154"/>
      <c r="AH25" s="154"/>
    </row>
    <row r="26" spans="1:34" ht="15.75" customHeight="1" x14ac:dyDescent="0.2">
      <c r="A26" s="8" t="s">
        <v>7</v>
      </c>
      <c r="B26" s="212" t="s">
        <v>20</v>
      </c>
      <c r="C26" s="212"/>
      <c r="D26" s="212"/>
      <c r="E26" s="212"/>
      <c r="F26" s="212"/>
      <c r="G26" s="212"/>
      <c r="H26" s="212"/>
      <c r="I26" s="212"/>
      <c r="J26" s="212"/>
      <c r="K26" s="212"/>
      <c r="L26" s="212"/>
      <c r="M26" s="212"/>
      <c r="N26" s="212"/>
      <c r="O26" s="213"/>
      <c r="P26" s="274">
        <f>P24+P15</f>
        <v>0</v>
      </c>
      <c r="Q26" s="275"/>
      <c r="R26" s="275"/>
      <c r="S26" s="275"/>
      <c r="T26" s="274">
        <f>T24+T15</f>
        <v>0</v>
      </c>
      <c r="U26" s="275"/>
      <c r="V26" s="275"/>
      <c r="W26" s="275"/>
      <c r="X26" s="274">
        <f>X24+X15</f>
        <v>0</v>
      </c>
      <c r="Y26" s="275"/>
      <c r="Z26" s="275"/>
      <c r="AA26" s="275"/>
      <c r="AB26" s="1"/>
      <c r="AC26" s="154"/>
      <c r="AD26" s="154"/>
      <c r="AE26" s="154"/>
      <c r="AF26" s="154"/>
      <c r="AG26" s="154"/>
      <c r="AH26" s="154"/>
    </row>
    <row r="27" spans="1:34" ht="15.75" customHeight="1" x14ac:dyDescent="0.2">
      <c r="A27" s="74"/>
      <c r="B27" s="269" t="s">
        <v>76</v>
      </c>
      <c r="C27" s="269"/>
      <c r="D27" s="269"/>
      <c r="E27" s="269"/>
      <c r="F27" s="269"/>
      <c r="G27" s="269"/>
      <c r="H27" s="269"/>
      <c r="I27" s="269"/>
      <c r="J27" s="269"/>
      <c r="K27" s="269"/>
      <c r="M27" s="276"/>
      <c r="N27" s="276"/>
      <c r="P27" s="264"/>
      <c r="Q27" s="264"/>
      <c r="R27" s="264"/>
      <c r="S27" s="264"/>
      <c r="T27" s="228"/>
      <c r="U27" s="228"/>
      <c r="V27" s="228"/>
      <c r="W27" s="228"/>
      <c r="X27" s="228"/>
      <c r="Y27" s="228"/>
      <c r="Z27" s="228"/>
      <c r="AA27" s="229"/>
      <c r="AB27" s="1"/>
      <c r="AC27" s="154"/>
      <c r="AD27" s="154"/>
      <c r="AE27" s="154"/>
      <c r="AF27" s="154"/>
      <c r="AG27" s="154"/>
      <c r="AH27" s="154"/>
    </row>
    <row r="28" spans="1:34" ht="15.75" customHeight="1" x14ac:dyDescent="0.2">
      <c r="A28" s="200"/>
      <c r="B28" s="201"/>
      <c r="C28" s="272" t="s">
        <v>8</v>
      </c>
      <c r="D28" s="272"/>
      <c r="E28" s="272"/>
      <c r="F28" s="272"/>
      <c r="G28" s="272"/>
      <c r="J28" s="126">
        <f>'LABOR RATE - Salaried A'!J28</f>
        <v>0</v>
      </c>
      <c r="K28" s="14" t="s">
        <v>26</v>
      </c>
      <c r="L28" s="76" t="s">
        <v>28</v>
      </c>
      <c r="M28" s="268">
        <f>'LABOR RATE - Salaried A'!M28</f>
        <v>0</v>
      </c>
      <c r="N28" s="268">
        <f>'LABOR RATE - Salaried A'!N28</f>
        <v>0</v>
      </c>
      <c r="O28" s="76"/>
      <c r="P28" s="198">
        <f t="shared" ref="P28:P29" si="1">IF(J28&gt;0,$P$15*J28/100,M28)</f>
        <v>0</v>
      </c>
      <c r="Q28" s="198"/>
      <c r="R28" s="198"/>
      <c r="S28" s="198"/>
      <c r="T28" s="273" t="s">
        <v>34</v>
      </c>
      <c r="U28" s="231"/>
      <c r="V28" s="231"/>
      <c r="W28" s="231"/>
      <c r="X28" s="231"/>
      <c r="Y28" s="231"/>
      <c r="Z28" s="231"/>
      <c r="AA28" s="232"/>
      <c r="AB28" s="1"/>
      <c r="AC28" s="154"/>
      <c r="AD28" s="154"/>
      <c r="AE28" s="154"/>
      <c r="AF28" s="154"/>
      <c r="AG28" s="154"/>
      <c r="AH28" s="154"/>
    </row>
    <row r="29" spans="1:34" ht="15.75" customHeight="1" x14ac:dyDescent="0.2">
      <c r="A29" s="200"/>
      <c r="B29" s="201"/>
      <c r="C29" s="272" t="s">
        <v>9</v>
      </c>
      <c r="D29" s="272"/>
      <c r="E29" s="272"/>
      <c r="F29" s="272"/>
      <c r="G29" s="272"/>
      <c r="J29" s="126">
        <f>'LABOR RATE - Salaried A'!J29</f>
        <v>0</v>
      </c>
      <c r="K29" s="14" t="s">
        <v>26</v>
      </c>
      <c r="L29" s="76" t="s">
        <v>28</v>
      </c>
      <c r="M29" s="268">
        <f>'LABOR RATE - Salaried A'!M29</f>
        <v>0</v>
      </c>
      <c r="N29" s="268">
        <f>'LABOR RATE - Salaried A'!N29</f>
        <v>0</v>
      </c>
      <c r="O29" s="76"/>
      <c r="P29" s="198">
        <f t="shared" si="1"/>
        <v>0</v>
      </c>
      <c r="Q29" s="198"/>
      <c r="R29" s="198"/>
      <c r="S29" s="198"/>
      <c r="T29" s="236"/>
      <c r="U29" s="237"/>
      <c r="V29" s="237"/>
      <c r="W29" s="237"/>
      <c r="X29" s="237"/>
      <c r="Y29" s="237"/>
      <c r="Z29" s="237"/>
      <c r="AA29" s="238"/>
      <c r="AB29" s="1"/>
      <c r="AC29" s="154"/>
      <c r="AD29" s="154"/>
      <c r="AE29" s="154"/>
      <c r="AF29" s="154"/>
      <c r="AG29" s="154"/>
      <c r="AH29" s="154"/>
    </row>
    <row r="30" spans="1:34" ht="15.75" customHeight="1" x14ac:dyDescent="0.2">
      <c r="A30" s="200"/>
      <c r="B30" s="201"/>
      <c r="C30" s="29" t="s">
        <v>33</v>
      </c>
      <c r="J30" s="54"/>
      <c r="M30" s="271"/>
      <c r="N30" s="271"/>
      <c r="P30" s="264"/>
      <c r="Q30" s="264"/>
      <c r="R30" s="264"/>
      <c r="S30" s="264"/>
      <c r="T30" s="270" t="s">
        <v>35</v>
      </c>
      <c r="U30" s="228"/>
      <c r="V30" s="228"/>
      <c r="W30" s="228"/>
      <c r="X30" s="270" t="s">
        <v>35</v>
      </c>
      <c r="Y30" s="228"/>
      <c r="Z30" s="228"/>
      <c r="AA30" s="229"/>
      <c r="AB30" s="1"/>
      <c r="AC30" s="154"/>
      <c r="AD30" s="154"/>
      <c r="AE30" s="154"/>
      <c r="AF30" s="154"/>
      <c r="AG30" s="154"/>
      <c r="AH30" s="154"/>
    </row>
    <row r="31" spans="1:34" ht="15.75" customHeight="1" x14ac:dyDescent="0.2">
      <c r="A31" s="200"/>
      <c r="B31" s="201"/>
      <c r="C31" s="317">
        <f>'LABOR RATE - Salaried A'!C31</f>
        <v>0</v>
      </c>
      <c r="D31" s="317"/>
      <c r="E31" s="317"/>
      <c r="F31" s="317"/>
      <c r="G31" s="317"/>
      <c r="H31" s="317"/>
      <c r="I31" s="76"/>
      <c r="J31" s="126">
        <f>'LABOR RATE - Salaried A'!J31</f>
        <v>0</v>
      </c>
      <c r="K31" s="14" t="s">
        <v>26</v>
      </c>
      <c r="L31" s="76" t="s">
        <v>28</v>
      </c>
      <c r="M31" s="268">
        <f>'LABOR RATE - Salaried A'!M31</f>
        <v>0</v>
      </c>
      <c r="N31" s="268">
        <f>'LABOR RATE - Salaried A'!N31</f>
        <v>0</v>
      </c>
      <c r="O31" s="76"/>
      <c r="P31" s="198">
        <f t="shared" ref="P31:P39" si="2">IF(J31&gt;0,$P$15*J31/100,M31)</f>
        <v>0</v>
      </c>
      <c r="Q31" s="198"/>
      <c r="R31" s="198"/>
      <c r="S31" s="198"/>
      <c r="T31" s="199"/>
      <c r="U31" s="199"/>
      <c r="V31" s="199"/>
      <c r="W31" s="199"/>
      <c r="X31" s="199"/>
      <c r="Y31" s="199"/>
      <c r="Z31" s="199"/>
      <c r="AA31" s="199"/>
      <c r="AB31" s="1"/>
      <c r="AC31" s="154"/>
      <c r="AD31" s="154"/>
      <c r="AE31" s="154"/>
      <c r="AF31" s="154"/>
      <c r="AG31" s="154"/>
      <c r="AH31" s="154"/>
    </row>
    <row r="32" spans="1:34" ht="15.75" customHeight="1" x14ac:dyDescent="0.2">
      <c r="A32" s="200"/>
      <c r="B32" s="201"/>
      <c r="C32" s="317">
        <f>'LABOR RATE - Salaried A'!C32</f>
        <v>0</v>
      </c>
      <c r="D32" s="317"/>
      <c r="E32" s="317"/>
      <c r="F32" s="317"/>
      <c r="G32" s="317"/>
      <c r="H32" s="317"/>
      <c r="I32" s="76"/>
      <c r="J32" s="126">
        <f>'LABOR RATE - Salaried A'!J32</f>
        <v>0</v>
      </c>
      <c r="K32" s="14" t="s">
        <v>26</v>
      </c>
      <c r="L32" s="76" t="s">
        <v>28</v>
      </c>
      <c r="M32" s="268">
        <f>'LABOR RATE - Salaried A'!M32</f>
        <v>0</v>
      </c>
      <c r="N32" s="268">
        <f>'LABOR RATE - Salaried A'!N32</f>
        <v>0</v>
      </c>
      <c r="O32" s="76"/>
      <c r="P32" s="198">
        <f t="shared" si="2"/>
        <v>0</v>
      </c>
      <c r="Q32" s="198"/>
      <c r="R32" s="198"/>
      <c r="S32" s="198"/>
      <c r="T32" s="199"/>
      <c r="U32" s="199"/>
      <c r="V32" s="199"/>
      <c r="W32" s="199"/>
      <c r="X32" s="199"/>
      <c r="Y32" s="199"/>
      <c r="Z32" s="199"/>
      <c r="AA32" s="199"/>
      <c r="AB32" s="1"/>
      <c r="AC32" s="154"/>
      <c r="AD32" s="154"/>
      <c r="AE32" s="154"/>
      <c r="AF32" s="154"/>
      <c r="AG32" s="154"/>
      <c r="AH32" s="154"/>
    </row>
    <row r="33" spans="1:34" ht="15.75" customHeight="1" x14ac:dyDescent="0.2">
      <c r="A33" s="200"/>
      <c r="B33" s="201"/>
      <c r="C33" s="321">
        <f>'LABOR RATE - Salaried A'!C33</f>
        <v>0</v>
      </c>
      <c r="D33" s="321"/>
      <c r="E33" s="321"/>
      <c r="F33" s="321"/>
      <c r="G33" s="321"/>
      <c r="H33" s="321"/>
      <c r="I33" s="76"/>
      <c r="J33" s="126">
        <f>'LABOR RATE - Salaried A'!J33</f>
        <v>0</v>
      </c>
      <c r="K33" s="14" t="s">
        <v>26</v>
      </c>
      <c r="L33" s="76" t="s">
        <v>28</v>
      </c>
      <c r="M33" s="268">
        <f>'LABOR RATE - Salaried A'!M33</f>
        <v>0</v>
      </c>
      <c r="N33" s="268">
        <f>'LABOR RATE - Salaried A'!N33</f>
        <v>0</v>
      </c>
      <c r="P33" s="198">
        <f t="shared" si="2"/>
        <v>0</v>
      </c>
      <c r="Q33" s="198"/>
      <c r="R33" s="198"/>
      <c r="S33" s="198"/>
      <c r="T33" s="199"/>
      <c r="U33" s="199"/>
      <c r="V33" s="199"/>
      <c r="W33" s="199"/>
      <c r="X33" s="199"/>
      <c r="Y33" s="199"/>
      <c r="Z33" s="199"/>
      <c r="AA33" s="199"/>
      <c r="AB33" s="1"/>
      <c r="AC33" s="154"/>
      <c r="AD33" s="154"/>
      <c r="AE33" s="154"/>
      <c r="AF33" s="154"/>
      <c r="AG33" s="154"/>
      <c r="AH33" s="154"/>
    </row>
    <row r="34" spans="1:34" ht="15.75" customHeight="1" x14ac:dyDescent="0.2">
      <c r="A34" s="200"/>
      <c r="B34" s="201"/>
      <c r="C34" s="317">
        <f>'LABOR RATE - Salaried A'!C34</f>
        <v>0</v>
      </c>
      <c r="D34" s="317"/>
      <c r="E34" s="317"/>
      <c r="F34" s="317"/>
      <c r="G34" s="317"/>
      <c r="H34" s="317"/>
      <c r="I34" s="76"/>
      <c r="J34" s="126">
        <f>'LABOR RATE - Salaried A'!J34</f>
        <v>0</v>
      </c>
      <c r="K34" s="14" t="s">
        <v>26</v>
      </c>
      <c r="L34" s="76" t="s">
        <v>28</v>
      </c>
      <c r="M34" s="268">
        <f>'LABOR RATE - Salaried A'!M34</f>
        <v>0</v>
      </c>
      <c r="N34" s="268">
        <f>'LABOR RATE - Salaried A'!N34</f>
        <v>0</v>
      </c>
      <c r="P34" s="198">
        <f t="shared" si="2"/>
        <v>0</v>
      </c>
      <c r="Q34" s="198"/>
      <c r="R34" s="198"/>
      <c r="S34" s="198"/>
      <c r="T34" s="199"/>
      <c r="U34" s="199"/>
      <c r="V34" s="199"/>
      <c r="W34" s="199"/>
      <c r="X34" s="199"/>
      <c r="Y34" s="199"/>
      <c r="Z34" s="199"/>
      <c r="AA34" s="199"/>
      <c r="AB34" s="1"/>
      <c r="AC34" s="154"/>
      <c r="AD34" s="154"/>
      <c r="AE34" s="154"/>
      <c r="AF34" s="154"/>
      <c r="AG34" s="154"/>
      <c r="AH34" s="154"/>
    </row>
    <row r="35" spans="1:34" ht="15.75" customHeight="1" x14ac:dyDescent="0.2">
      <c r="A35" s="200"/>
      <c r="B35" s="201"/>
      <c r="C35" s="317">
        <f>'LABOR RATE - Salaried A'!C35</f>
        <v>0</v>
      </c>
      <c r="D35" s="317"/>
      <c r="E35" s="317"/>
      <c r="F35" s="317"/>
      <c r="G35" s="317"/>
      <c r="H35" s="317"/>
      <c r="I35" s="76"/>
      <c r="J35" s="126">
        <f>'LABOR RATE - Salaried A'!J35</f>
        <v>0</v>
      </c>
      <c r="K35" s="14" t="s">
        <v>26</v>
      </c>
      <c r="L35" s="76" t="s">
        <v>28</v>
      </c>
      <c r="M35" s="268">
        <f>'LABOR RATE - Salaried A'!M35</f>
        <v>0</v>
      </c>
      <c r="N35" s="268">
        <f>'LABOR RATE - Salaried A'!N35</f>
        <v>0</v>
      </c>
      <c r="O35" s="76"/>
      <c r="P35" s="198">
        <f t="shared" si="2"/>
        <v>0</v>
      </c>
      <c r="Q35" s="198"/>
      <c r="R35" s="198"/>
      <c r="S35" s="198"/>
      <c r="T35" s="199"/>
      <c r="U35" s="199"/>
      <c r="V35" s="199"/>
      <c r="W35" s="199"/>
      <c r="X35" s="199"/>
      <c r="Y35" s="199"/>
      <c r="Z35" s="199"/>
      <c r="AA35" s="199"/>
      <c r="AB35" s="1"/>
      <c r="AC35" s="154"/>
      <c r="AD35" s="154"/>
      <c r="AE35" s="154"/>
      <c r="AF35" s="154"/>
      <c r="AG35" s="154"/>
      <c r="AH35" s="154"/>
    </row>
    <row r="36" spans="1:34" ht="15.75" customHeight="1" x14ac:dyDescent="0.2">
      <c r="A36" s="200"/>
      <c r="B36" s="201"/>
      <c r="C36" s="317">
        <f>'LABOR RATE - Salaried A'!C36</f>
        <v>0</v>
      </c>
      <c r="D36" s="317"/>
      <c r="E36" s="317"/>
      <c r="F36" s="317"/>
      <c r="G36" s="317"/>
      <c r="H36" s="317"/>
      <c r="I36" s="27"/>
      <c r="J36" s="126">
        <f>'LABOR RATE - Salaried A'!J36</f>
        <v>0</v>
      </c>
      <c r="K36" s="14" t="s">
        <v>26</v>
      </c>
      <c r="L36" s="76" t="s">
        <v>28</v>
      </c>
      <c r="M36" s="268">
        <f>'LABOR RATE - Salaried A'!M36</f>
        <v>0</v>
      </c>
      <c r="N36" s="268">
        <f>'LABOR RATE - Salaried A'!N36</f>
        <v>0</v>
      </c>
      <c r="O36" s="27"/>
      <c r="P36" s="198">
        <f t="shared" si="2"/>
        <v>0</v>
      </c>
      <c r="Q36" s="198"/>
      <c r="R36" s="198"/>
      <c r="S36" s="198"/>
      <c r="T36" s="199"/>
      <c r="U36" s="199"/>
      <c r="V36" s="199"/>
      <c r="W36" s="199"/>
      <c r="X36" s="199"/>
      <c r="Y36" s="199"/>
      <c r="Z36" s="199"/>
      <c r="AA36" s="199"/>
      <c r="AB36" s="1"/>
      <c r="AC36" s="154"/>
      <c r="AD36" s="154"/>
      <c r="AE36" s="154"/>
      <c r="AF36" s="154"/>
      <c r="AG36" s="154"/>
      <c r="AH36" s="154"/>
    </row>
    <row r="37" spans="1:34" ht="15.75" customHeight="1" x14ac:dyDescent="0.2">
      <c r="A37" s="200"/>
      <c r="B37" s="201"/>
      <c r="C37" s="317">
        <f>'LABOR RATE - Salaried A'!C37</f>
        <v>0</v>
      </c>
      <c r="D37" s="317"/>
      <c r="E37" s="317"/>
      <c r="F37" s="317"/>
      <c r="G37" s="317"/>
      <c r="H37" s="317"/>
      <c r="I37" s="76"/>
      <c r="J37" s="126">
        <f>'LABOR RATE - Salaried A'!J37</f>
        <v>0</v>
      </c>
      <c r="K37" s="14" t="s">
        <v>26</v>
      </c>
      <c r="L37" s="76" t="s">
        <v>28</v>
      </c>
      <c r="M37" s="268">
        <f>'LABOR RATE - Salaried A'!M37</f>
        <v>0</v>
      </c>
      <c r="N37" s="268">
        <f>'LABOR RATE - Salaried A'!N37</f>
        <v>0</v>
      </c>
      <c r="O37" s="76"/>
      <c r="P37" s="198">
        <f t="shared" si="2"/>
        <v>0</v>
      </c>
      <c r="Q37" s="198"/>
      <c r="R37" s="198"/>
      <c r="S37" s="198"/>
      <c r="T37" s="199"/>
      <c r="U37" s="199"/>
      <c r="V37" s="199"/>
      <c r="W37" s="199"/>
      <c r="X37" s="199"/>
      <c r="Y37" s="199"/>
      <c r="Z37" s="199"/>
      <c r="AA37" s="199"/>
      <c r="AB37" s="1"/>
      <c r="AC37" s="154"/>
      <c r="AD37" s="154"/>
      <c r="AE37" s="154"/>
      <c r="AF37" s="154"/>
      <c r="AG37" s="154"/>
      <c r="AH37" s="154"/>
    </row>
    <row r="38" spans="1:34" ht="15.75" customHeight="1" x14ac:dyDescent="0.2">
      <c r="A38" s="200"/>
      <c r="B38" s="201"/>
      <c r="C38" s="317">
        <f>'LABOR RATE - Salaried A'!C38</f>
        <v>0</v>
      </c>
      <c r="D38" s="317"/>
      <c r="E38" s="317"/>
      <c r="F38" s="317"/>
      <c r="G38" s="317"/>
      <c r="H38" s="317"/>
      <c r="I38" s="76"/>
      <c r="J38" s="126">
        <f>'LABOR RATE - Salaried A'!J38</f>
        <v>0</v>
      </c>
      <c r="K38" s="14" t="s">
        <v>26</v>
      </c>
      <c r="L38" s="76" t="s">
        <v>28</v>
      </c>
      <c r="M38" s="268">
        <f>'LABOR RATE - Salaried A'!M38</f>
        <v>0</v>
      </c>
      <c r="N38" s="268">
        <f>'LABOR RATE - Salaried A'!N38</f>
        <v>0</v>
      </c>
      <c r="O38" s="76"/>
      <c r="P38" s="198">
        <f t="shared" si="2"/>
        <v>0</v>
      </c>
      <c r="Q38" s="198"/>
      <c r="R38" s="198"/>
      <c r="S38" s="198"/>
      <c r="T38" s="199"/>
      <c r="U38" s="199"/>
      <c r="V38" s="199"/>
      <c r="W38" s="199"/>
      <c r="X38" s="199"/>
      <c r="Y38" s="199"/>
      <c r="Z38" s="199"/>
      <c r="AA38" s="199"/>
      <c r="AB38" s="1"/>
      <c r="AC38" s="154"/>
      <c r="AD38" s="154"/>
      <c r="AE38" s="154"/>
      <c r="AF38" s="154"/>
      <c r="AG38" s="154"/>
      <c r="AH38" s="154"/>
    </row>
    <row r="39" spans="1:34" ht="15.75" customHeight="1" x14ac:dyDescent="0.2">
      <c r="A39" s="194"/>
      <c r="B39" s="195"/>
      <c r="C39" s="317">
        <f>'LABOR RATE - Salaried A'!C39</f>
        <v>0</v>
      </c>
      <c r="D39" s="317"/>
      <c r="E39" s="317"/>
      <c r="F39" s="317"/>
      <c r="G39" s="317"/>
      <c r="H39" s="317"/>
      <c r="I39" s="27"/>
      <c r="J39" s="126">
        <f>'LABOR RATE - Salaried A'!J39</f>
        <v>0</v>
      </c>
      <c r="K39" s="14" t="s">
        <v>26</v>
      </c>
      <c r="L39" s="76" t="s">
        <v>28</v>
      </c>
      <c r="M39" s="268">
        <f>'LABOR RATE - Salaried A'!M39</f>
        <v>0</v>
      </c>
      <c r="N39" s="268">
        <f>'LABOR RATE - Salaried A'!N39</f>
        <v>0</v>
      </c>
      <c r="O39" s="27"/>
      <c r="P39" s="198">
        <f t="shared" si="2"/>
        <v>0</v>
      </c>
      <c r="Q39" s="198"/>
      <c r="R39" s="198"/>
      <c r="S39" s="198"/>
      <c r="T39" s="199"/>
      <c r="U39" s="199"/>
      <c r="V39" s="199"/>
      <c r="W39" s="199"/>
      <c r="X39" s="199"/>
      <c r="Y39" s="199"/>
      <c r="Z39" s="199"/>
      <c r="AA39" s="199"/>
      <c r="AB39" s="1"/>
      <c r="AC39" s="154"/>
      <c r="AD39" s="154"/>
      <c r="AE39" s="154"/>
      <c r="AF39" s="154"/>
      <c r="AG39" s="154"/>
      <c r="AH39" s="154"/>
    </row>
    <row r="40" spans="1:34" ht="15.75" customHeight="1" x14ac:dyDescent="0.2">
      <c r="A40" s="8" t="s">
        <v>10</v>
      </c>
      <c r="B40" s="212" t="s">
        <v>27</v>
      </c>
      <c r="C40" s="212">
        <f>SUM(C28:C39)</f>
        <v>0</v>
      </c>
      <c r="D40" s="212">
        <f>SUM(D28:D39)</f>
        <v>0</v>
      </c>
      <c r="E40" s="212">
        <f>SUM(E28:E39)</f>
        <v>0</v>
      </c>
      <c r="F40" s="212"/>
      <c r="G40" s="212"/>
      <c r="H40" s="212"/>
      <c r="I40" s="212"/>
      <c r="J40" s="212"/>
      <c r="K40" s="212"/>
      <c r="L40" s="212"/>
      <c r="M40" s="212"/>
      <c r="N40" s="212"/>
      <c r="O40" s="213"/>
      <c r="P40" s="198">
        <f>SUM(P28:S39)</f>
        <v>0</v>
      </c>
      <c r="Q40" s="198"/>
      <c r="R40" s="198"/>
      <c r="S40" s="198"/>
      <c r="T40" s="198">
        <f>SUM(T28:W39)</f>
        <v>0</v>
      </c>
      <c r="U40" s="198"/>
      <c r="V40" s="198"/>
      <c r="W40" s="198"/>
      <c r="X40" s="198">
        <f>SUM(X28:AA39)</f>
        <v>0</v>
      </c>
      <c r="Y40" s="198"/>
      <c r="Z40" s="198"/>
      <c r="AA40" s="198"/>
      <c r="AB40" s="1"/>
      <c r="AC40" s="154"/>
      <c r="AD40" s="154"/>
      <c r="AE40" s="154"/>
      <c r="AF40" s="154"/>
      <c r="AG40" s="154"/>
      <c r="AH40" s="154"/>
    </row>
    <row r="41" spans="1:34" ht="4.5" customHeight="1" x14ac:dyDescent="0.2">
      <c r="A41" s="10"/>
      <c r="B41" s="76"/>
      <c r="C41" s="11"/>
      <c r="D41" s="76"/>
      <c r="E41" s="76"/>
      <c r="F41" s="76"/>
      <c r="G41" s="76"/>
      <c r="H41" s="76"/>
      <c r="I41" s="76"/>
      <c r="J41" s="76"/>
      <c r="K41" s="76"/>
      <c r="L41" s="76"/>
      <c r="M41" s="76"/>
      <c r="N41" s="76"/>
      <c r="O41" s="76"/>
      <c r="P41" s="55"/>
      <c r="Q41" s="55"/>
      <c r="R41" s="55"/>
      <c r="S41" s="55"/>
      <c r="T41" s="55"/>
      <c r="U41" s="55"/>
      <c r="V41" s="55"/>
      <c r="W41" s="55"/>
      <c r="X41" s="55"/>
      <c r="Y41" s="55"/>
      <c r="Z41" s="55"/>
      <c r="AA41" s="85"/>
      <c r="AB41" s="1"/>
      <c r="AC41" s="154"/>
      <c r="AD41" s="154"/>
      <c r="AE41" s="154"/>
      <c r="AF41" s="154"/>
      <c r="AG41" s="154"/>
      <c r="AH41" s="154"/>
    </row>
    <row r="42" spans="1:34" ht="15.75" customHeight="1" x14ac:dyDescent="0.2">
      <c r="A42" s="8" t="s">
        <v>11</v>
      </c>
      <c r="B42" s="212" t="s">
        <v>24</v>
      </c>
      <c r="C42" s="212"/>
      <c r="D42" s="212"/>
      <c r="E42" s="212"/>
      <c r="F42" s="212"/>
      <c r="G42" s="212"/>
      <c r="H42" s="212"/>
      <c r="I42" s="212"/>
      <c r="J42" s="212"/>
      <c r="K42" s="212"/>
      <c r="L42" s="212"/>
      <c r="M42" s="212"/>
      <c r="N42" s="212"/>
      <c r="O42" s="213"/>
      <c r="P42" s="198">
        <f>P26+P40</f>
        <v>0</v>
      </c>
      <c r="Q42" s="198"/>
      <c r="R42" s="198"/>
      <c r="S42" s="198"/>
      <c r="T42" s="198">
        <f>T26+T40</f>
        <v>0</v>
      </c>
      <c r="U42" s="198"/>
      <c r="V42" s="198"/>
      <c r="W42" s="198"/>
      <c r="X42" s="198">
        <f>X26+X40</f>
        <v>0</v>
      </c>
      <c r="Y42" s="198"/>
      <c r="Z42" s="198"/>
      <c r="AA42" s="198"/>
      <c r="AB42" s="1"/>
      <c r="AC42" s="154"/>
      <c r="AD42" s="154"/>
      <c r="AE42" s="154"/>
      <c r="AF42" s="154"/>
      <c r="AG42" s="154"/>
      <c r="AH42" s="154"/>
    </row>
    <row r="43" spans="1:34" ht="4.5" customHeight="1" x14ac:dyDescent="0.2">
      <c r="A43" s="10"/>
      <c r="B43" s="76"/>
      <c r="C43" s="15"/>
      <c r="D43" s="15"/>
      <c r="E43" s="15"/>
      <c r="F43" s="76"/>
      <c r="G43" s="76"/>
      <c r="H43" s="76"/>
      <c r="I43" s="76"/>
      <c r="J43" s="76"/>
      <c r="K43" s="76"/>
      <c r="L43" s="76"/>
      <c r="M43" s="76"/>
      <c r="N43" s="76"/>
      <c r="O43" s="76"/>
      <c r="P43" s="76"/>
      <c r="Q43" s="76"/>
      <c r="R43" s="76"/>
      <c r="S43" s="76"/>
      <c r="T43" s="76"/>
      <c r="U43" s="76"/>
      <c r="V43" s="76"/>
      <c r="W43" s="76"/>
      <c r="X43" s="76"/>
      <c r="Y43" s="76"/>
      <c r="Z43" s="76"/>
      <c r="AA43" s="86"/>
      <c r="AB43" s="1"/>
      <c r="AC43" s="154"/>
      <c r="AD43" s="154"/>
      <c r="AE43" s="154"/>
      <c r="AF43" s="154"/>
      <c r="AG43" s="154"/>
      <c r="AH43" s="154"/>
    </row>
    <row r="44" spans="1:34" ht="1.5" customHeight="1" x14ac:dyDescent="0.2">
      <c r="A44" s="26"/>
      <c r="B44" s="16"/>
      <c r="C44" s="17"/>
      <c r="D44" s="17"/>
      <c r="E44" s="17"/>
      <c r="F44" s="16"/>
      <c r="G44" s="16"/>
      <c r="H44" s="16"/>
      <c r="I44" s="16"/>
      <c r="J44" s="16"/>
      <c r="K44" s="16"/>
      <c r="L44" s="16"/>
      <c r="M44" s="16"/>
      <c r="N44" s="16"/>
      <c r="O44" s="16"/>
      <c r="P44" s="16"/>
      <c r="Q44" s="16"/>
      <c r="R44" s="16"/>
      <c r="S44" s="16"/>
      <c r="T44" s="16"/>
      <c r="U44" s="16"/>
      <c r="V44" s="16"/>
      <c r="W44" s="16"/>
      <c r="X44" s="16"/>
      <c r="Y44" s="16"/>
      <c r="Z44" s="16"/>
      <c r="AA44" s="87"/>
      <c r="AB44" s="1"/>
      <c r="AC44" s="154"/>
      <c r="AD44" s="154"/>
      <c r="AE44" s="154"/>
      <c r="AF44" s="154"/>
      <c r="AG44" s="154"/>
      <c r="AH44" s="154"/>
    </row>
    <row r="45" spans="1:34" ht="12.75" customHeight="1" x14ac:dyDescent="0.2">
      <c r="A45" s="25" t="s">
        <v>12</v>
      </c>
      <c r="B45" s="53" t="s">
        <v>25</v>
      </c>
      <c r="C45" s="52"/>
      <c r="D45" s="52"/>
      <c r="E45" s="52"/>
      <c r="F45" s="52"/>
      <c r="G45" s="254" t="s">
        <v>77</v>
      </c>
      <c r="H45" s="255"/>
      <c r="I45" s="255"/>
      <c r="J45" s="323" t="s">
        <v>47</v>
      </c>
      <c r="K45" s="323"/>
      <c r="L45" s="322">
        <f>'LABOR RATE - Salaried A'!L45:M45</f>
        <v>15</v>
      </c>
      <c r="M45" s="322"/>
      <c r="N45" s="14" t="s">
        <v>26</v>
      </c>
      <c r="O45" s="18"/>
      <c r="P45" s="258">
        <f>P42*L45/100</f>
        <v>0</v>
      </c>
      <c r="Q45" s="259"/>
      <c r="R45" s="259"/>
      <c r="S45" s="260"/>
      <c r="T45" s="233" t="s">
        <v>34</v>
      </c>
      <c r="U45" s="234"/>
      <c r="V45" s="234"/>
      <c r="W45" s="234"/>
      <c r="X45" s="234"/>
      <c r="Y45" s="234"/>
      <c r="Z45" s="234"/>
      <c r="AA45" s="235"/>
      <c r="AB45" s="1"/>
      <c r="AC45" s="154"/>
      <c r="AD45" s="154"/>
      <c r="AE45" s="154"/>
      <c r="AF45" s="154"/>
      <c r="AG45" s="154"/>
      <c r="AH45" s="154"/>
    </row>
    <row r="46" spans="1:34" x14ac:dyDescent="0.2">
      <c r="A46" s="73"/>
      <c r="B46" s="19"/>
      <c r="C46" s="20"/>
      <c r="D46" s="20"/>
      <c r="E46" s="20"/>
      <c r="F46" s="21"/>
      <c r="G46" s="256"/>
      <c r="H46" s="256"/>
      <c r="I46" s="256"/>
      <c r="J46" s="324"/>
      <c r="K46" s="324"/>
      <c r="L46" s="21"/>
      <c r="M46" s="21"/>
      <c r="N46" s="21"/>
      <c r="O46" s="21"/>
      <c r="P46" s="261"/>
      <c r="Q46" s="262"/>
      <c r="R46" s="262"/>
      <c r="S46" s="263"/>
      <c r="T46" s="236"/>
      <c r="U46" s="237"/>
      <c r="V46" s="237"/>
      <c r="W46" s="237"/>
      <c r="X46" s="237"/>
      <c r="Y46" s="237"/>
      <c r="Z46" s="237"/>
      <c r="AA46" s="238"/>
      <c r="AB46" s="1"/>
      <c r="AC46" s="154"/>
      <c r="AD46" s="154"/>
      <c r="AE46" s="154"/>
      <c r="AF46" s="154"/>
      <c r="AG46" s="154"/>
      <c r="AH46" s="154"/>
    </row>
    <row r="47" spans="1:34" ht="15.75" customHeight="1" x14ac:dyDescent="0.2">
      <c r="A47" s="74"/>
      <c r="B47" s="22" t="s">
        <v>52</v>
      </c>
      <c r="C47" s="7"/>
      <c r="P47" s="264"/>
      <c r="Q47" s="264"/>
      <c r="R47" s="264"/>
      <c r="S47" s="264"/>
      <c r="T47" s="264"/>
      <c r="U47" s="264"/>
      <c r="V47" s="264"/>
      <c r="W47" s="264"/>
      <c r="X47" s="264"/>
      <c r="Y47" s="264"/>
      <c r="Z47" s="264"/>
      <c r="AA47" s="265"/>
      <c r="AB47" s="1"/>
      <c r="AC47" s="154"/>
      <c r="AD47" s="154"/>
      <c r="AE47" s="154"/>
      <c r="AF47" s="154"/>
      <c r="AG47" s="154"/>
      <c r="AH47" s="154"/>
    </row>
    <row r="48" spans="1:34" ht="15.75" customHeight="1" x14ac:dyDescent="0.2">
      <c r="A48" s="200"/>
      <c r="B48" s="201"/>
      <c r="C48" s="224" t="s">
        <v>78</v>
      </c>
      <c r="D48" s="226"/>
      <c r="E48" s="226"/>
      <c r="F48" s="226"/>
      <c r="G48" s="226"/>
      <c r="H48" s="226"/>
      <c r="I48" s="226"/>
      <c r="J48" s="132">
        <f>'LABOR RATE - Salaried A'!J48</f>
        <v>7.7</v>
      </c>
      <c r="K48" s="14" t="s">
        <v>26</v>
      </c>
      <c r="L48" s="252"/>
      <c r="M48" s="253"/>
      <c r="N48" s="253"/>
      <c r="O48" s="88"/>
      <c r="P48" s="198">
        <f>$P$26*J48/100</f>
        <v>0</v>
      </c>
      <c r="Q48" s="198"/>
      <c r="R48" s="198"/>
      <c r="S48" s="198"/>
      <c r="T48" s="198">
        <f>P48*0.5</f>
        <v>0</v>
      </c>
      <c r="U48" s="198"/>
      <c r="V48" s="198"/>
      <c r="W48" s="198"/>
      <c r="X48" s="198">
        <f>P48</f>
        <v>0</v>
      </c>
      <c r="Y48" s="198"/>
      <c r="Z48" s="198"/>
      <c r="AA48" s="198"/>
      <c r="AB48" s="1"/>
      <c r="AC48" s="154"/>
      <c r="AD48" s="154"/>
      <c r="AE48" s="154"/>
      <c r="AF48" s="154"/>
      <c r="AG48" s="154"/>
      <c r="AH48" s="154"/>
    </row>
    <row r="49" spans="1:34" ht="15.75" customHeight="1" x14ac:dyDescent="0.2">
      <c r="A49" s="200"/>
      <c r="B49" s="201"/>
      <c r="C49" s="224" t="s">
        <v>79</v>
      </c>
      <c r="D49" s="226"/>
      <c r="E49" s="226"/>
      <c r="F49" s="226"/>
      <c r="G49" s="226"/>
      <c r="H49" s="226"/>
      <c r="I49" s="226"/>
      <c r="J49" s="132">
        <f>'LABOR RATE - Salaried A'!J49</f>
        <v>0.8</v>
      </c>
      <c r="K49" s="14" t="s">
        <v>26</v>
      </c>
      <c r="L49" s="243" t="s">
        <v>70</v>
      </c>
      <c r="M49" s="243"/>
      <c r="N49" s="243"/>
      <c r="O49" s="244"/>
      <c r="P49" s="198">
        <f t="shared" ref="P49:P55" si="3">$P$26*J49/100</f>
        <v>0</v>
      </c>
      <c r="Q49" s="198"/>
      <c r="R49" s="198"/>
      <c r="S49" s="198"/>
      <c r="T49" s="198">
        <f>P49*0.5</f>
        <v>0</v>
      </c>
      <c r="U49" s="198"/>
      <c r="V49" s="198"/>
      <c r="W49" s="198"/>
      <c r="X49" s="198">
        <f>P49</f>
        <v>0</v>
      </c>
      <c r="Y49" s="198"/>
      <c r="Z49" s="198"/>
      <c r="AA49" s="198"/>
      <c r="AB49" s="1"/>
      <c r="AC49" s="154"/>
      <c r="AD49" s="154"/>
      <c r="AE49" s="154"/>
      <c r="AF49" s="154"/>
      <c r="AG49" s="154"/>
      <c r="AH49" s="154"/>
    </row>
    <row r="50" spans="1:34" ht="15.75" customHeight="1" x14ac:dyDescent="0.2">
      <c r="A50" s="200"/>
      <c r="B50" s="201"/>
      <c r="C50" s="224" t="s">
        <v>80</v>
      </c>
      <c r="D50" s="225"/>
      <c r="E50" s="225"/>
      <c r="F50" s="225"/>
      <c r="G50" s="225"/>
      <c r="H50" s="225"/>
      <c r="I50" s="225"/>
      <c r="J50" s="132">
        <f>'LABOR RATE - Salaried A'!J50</f>
        <v>0</v>
      </c>
      <c r="K50" s="14" t="s">
        <v>26</v>
      </c>
      <c r="L50" s="243"/>
      <c r="M50" s="243"/>
      <c r="N50" s="243"/>
      <c r="O50" s="244"/>
      <c r="P50" s="198">
        <v>0.75</v>
      </c>
      <c r="Q50" s="198"/>
      <c r="R50" s="198"/>
      <c r="S50" s="198"/>
      <c r="T50" s="198">
        <f>P50*0.5</f>
        <v>0.375</v>
      </c>
      <c r="U50" s="198"/>
      <c r="V50" s="198"/>
      <c r="W50" s="198"/>
      <c r="X50" s="198">
        <f>P50</f>
        <v>0.75</v>
      </c>
      <c r="Y50" s="198"/>
      <c r="Z50" s="198"/>
      <c r="AA50" s="198"/>
      <c r="AB50" s="1"/>
      <c r="AC50" s="154"/>
      <c r="AD50" s="154"/>
      <c r="AE50" s="154"/>
      <c r="AF50" s="154"/>
      <c r="AG50" s="154"/>
      <c r="AH50" s="154"/>
    </row>
    <row r="51" spans="1:34" ht="15.75" customHeight="1" x14ac:dyDescent="0.2">
      <c r="A51" s="200"/>
      <c r="B51" s="201"/>
      <c r="C51" s="245" t="s">
        <v>81</v>
      </c>
      <c r="D51" s="246"/>
      <c r="E51" s="246"/>
      <c r="F51" s="246"/>
      <c r="G51" s="246"/>
      <c r="H51" s="246"/>
      <c r="I51" s="246"/>
      <c r="J51" s="65"/>
      <c r="K51" s="66"/>
      <c r="L51" s="246"/>
      <c r="M51" s="247"/>
      <c r="N51" s="247"/>
      <c r="O51" s="248"/>
      <c r="P51" s="249"/>
      <c r="Q51" s="249"/>
      <c r="R51" s="249"/>
      <c r="S51" s="249"/>
      <c r="T51" s="249"/>
      <c r="U51" s="249"/>
      <c r="V51" s="249"/>
      <c r="W51" s="249"/>
      <c r="X51" s="249"/>
      <c r="Y51" s="249"/>
      <c r="Z51" s="249"/>
      <c r="AA51" s="249"/>
      <c r="AB51" s="1"/>
      <c r="AC51" s="154"/>
      <c r="AD51" s="154"/>
      <c r="AE51" s="154"/>
      <c r="AF51" s="154"/>
      <c r="AG51" s="154"/>
      <c r="AH51" s="154"/>
    </row>
    <row r="52" spans="1:34" ht="15.75" customHeight="1" x14ac:dyDescent="0.2">
      <c r="A52" s="200"/>
      <c r="B52" s="201"/>
      <c r="C52" s="224" t="s">
        <v>82</v>
      </c>
      <c r="D52" s="226"/>
      <c r="E52" s="226"/>
      <c r="F52" s="226"/>
      <c r="G52" s="226"/>
      <c r="H52" s="226"/>
      <c r="I52" s="226"/>
      <c r="J52" s="132">
        <f>'LABOR RATE - Salaried A'!J52</f>
        <v>2</v>
      </c>
      <c r="K52" s="14" t="s">
        <v>26</v>
      </c>
      <c r="L52" s="243"/>
      <c r="M52" s="243"/>
      <c r="N52" s="243"/>
      <c r="O52" s="244"/>
      <c r="P52" s="198">
        <f t="shared" si="3"/>
        <v>0</v>
      </c>
      <c r="Q52" s="198"/>
      <c r="R52" s="198"/>
      <c r="S52" s="198"/>
      <c r="T52" s="230" t="s">
        <v>34</v>
      </c>
      <c r="U52" s="231"/>
      <c r="V52" s="231"/>
      <c r="W52" s="231"/>
      <c r="X52" s="231"/>
      <c r="Y52" s="231"/>
      <c r="Z52" s="231"/>
      <c r="AA52" s="232"/>
      <c r="AB52" s="1"/>
      <c r="AC52" s="154"/>
      <c r="AD52" s="154"/>
      <c r="AE52" s="154"/>
      <c r="AF52" s="154"/>
      <c r="AG52" s="154"/>
      <c r="AH52" s="154"/>
    </row>
    <row r="53" spans="1:34" ht="15.75" customHeight="1" x14ac:dyDescent="0.2">
      <c r="A53" s="200"/>
      <c r="B53" s="201"/>
      <c r="C53" s="239" t="s">
        <v>83</v>
      </c>
      <c r="D53" s="240"/>
      <c r="E53" s="240"/>
      <c r="F53" s="240"/>
      <c r="G53" s="240"/>
      <c r="H53" s="240"/>
      <c r="I53" s="240"/>
      <c r="J53" s="132">
        <f>'LABOR RATE - Salaried A'!J53</f>
        <v>1</v>
      </c>
      <c r="K53" s="14" t="s">
        <v>26</v>
      </c>
      <c r="L53" s="76"/>
      <c r="M53" s="241"/>
      <c r="N53" s="241"/>
      <c r="O53" s="76"/>
      <c r="P53" s="198">
        <f t="shared" si="3"/>
        <v>0</v>
      </c>
      <c r="Q53" s="198"/>
      <c r="R53" s="198"/>
      <c r="S53" s="198"/>
      <c r="T53" s="233"/>
      <c r="U53" s="234"/>
      <c r="V53" s="234"/>
      <c r="W53" s="234"/>
      <c r="X53" s="234"/>
      <c r="Y53" s="234"/>
      <c r="Z53" s="234"/>
      <c r="AA53" s="235"/>
      <c r="AB53" s="1"/>
      <c r="AC53" s="154"/>
      <c r="AD53" s="154"/>
      <c r="AE53" s="154"/>
      <c r="AF53" s="154"/>
      <c r="AG53" s="154"/>
      <c r="AH53" s="154"/>
    </row>
    <row r="54" spans="1:34" ht="15.75" customHeight="1" x14ac:dyDescent="0.2">
      <c r="A54" s="200"/>
      <c r="B54" s="201"/>
      <c r="C54" s="224" t="s">
        <v>84</v>
      </c>
      <c r="D54" s="242"/>
      <c r="E54" s="242"/>
      <c r="F54" s="242"/>
      <c r="G54" s="242"/>
      <c r="H54" s="242"/>
      <c r="I54" s="242"/>
      <c r="J54" s="132">
        <f>'LABOR RATE - Salaried A'!J54</f>
        <v>1</v>
      </c>
      <c r="K54" s="14" t="s">
        <v>26</v>
      </c>
      <c r="L54" s="76"/>
      <c r="M54" s="241"/>
      <c r="N54" s="241"/>
      <c r="O54" s="76"/>
      <c r="P54" s="198">
        <f t="shared" si="3"/>
        <v>0</v>
      </c>
      <c r="Q54" s="198"/>
      <c r="R54" s="198"/>
      <c r="S54" s="198"/>
      <c r="T54" s="233"/>
      <c r="U54" s="234"/>
      <c r="V54" s="234"/>
      <c r="W54" s="234"/>
      <c r="X54" s="234"/>
      <c r="Y54" s="234"/>
      <c r="Z54" s="234"/>
      <c r="AA54" s="235"/>
      <c r="AB54" s="1"/>
      <c r="AC54" s="154"/>
      <c r="AD54" s="154"/>
      <c r="AE54" s="154"/>
      <c r="AF54" s="154"/>
      <c r="AG54" s="154"/>
      <c r="AH54" s="154"/>
    </row>
    <row r="55" spans="1:34" ht="15.75" customHeight="1" x14ac:dyDescent="0.2">
      <c r="A55" s="200"/>
      <c r="B55" s="201"/>
      <c r="C55" s="224" t="s">
        <v>85</v>
      </c>
      <c r="D55" s="242"/>
      <c r="E55" s="242"/>
      <c r="F55" s="242"/>
      <c r="G55" s="242"/>
      <c r="H55" s="242"/>
      <c r="I55" s="242"/>
      <c r="J55" s="132">
        <f>'LABOR RATE - Salaried A'!J55</f>
        <v>3</v>
      </c>
      <c r="K55" s="14" t="s">
        <v>26</v>
      </c>
      <c r="L55" s="76"/>
      <c r="M55" s="241"/>
      <c r="N55" s="241"/>
      <c r="O55" s="76"/>
      <c r="P55" s="198">
        <f t="shared" si="3"/>
        <v>0</v>
      </c>
      <c r="Q55" s="198"/>
      <c r="R55" s="198"/>
      <c r="S55" s="198"/>
      <c r="T55" s="236"/>
      <c r="U55" s="237"/>
      <c r="V55" s="237"/>
      <c r="W55" s="237"/>
      <c r="X55" s="237"/>
      <c r="Y55" s="237"/>
      <c r="Z55" s="237"/>
      <c r="AA55" s="238"/>
      <c r="AB55" s="1"/>
      <c r="AC55" s="154"/>
      <c r="AD55" s="154"/>
      <c r="AE55" s="154"/>
      <c r="AF55" s="154"/>
      <c r="AG55" s="154"/>
      <c r="AH55" s="154"/>
    </row>
    <row r="56" spans="1:34" ht="15.75" customHeight="1" x14ac:dyDescent="0.2">
      <c r="A56" s="200"/>
      <c r="B56" s="201"/>
      <c r="C56" s="224" t="s">
        <v>86</v>
      </c>
      <c r="D56" s="225"/>
      <c r="E56" s="225"/>
      <c r="F56" s="225"/>
      <c r="G56" s="225"/>
      <c r="H56" s="225"/>
      <c r="I56" s="225"/>
      <c r="J56" s="55"/>
      <c r="K56" s="76"/>
      <c r="L56" s="76"/>
      <c r="M56" s="226"/>
      <c r="N56" s="226"/>
      <c r="O56" s="76"/>
      <c r="P56" s="227"/>
      <c r="Q56" s="227"/>
      <c r="R56" s="227"/>
      <c r="S56" s="227"/>
      <c r="T56" s="228"/>
      <c r="U56" s="228"/>
      <c r="V56" s="228"/>
      <c r="W56" s="228"/>
      <c r="X56" s="228"/>
      <c r="Y56" s="228"/>
      <c r="Z56" s="228"/>
      <c r="AA56" s="229"/>
      <c r="AB56" s="1"/>
      <c r="AC56" s="154"/>
      <c r="AD56" s="154"/>
      <c r="AE56" s="154"/>
      <c r="AF56" s="154"/>
      <c r="AG56" s="154"/>
      <c r="AH56" s="154"/>
    </row>
    <row r="57" spans="1:34" ht="15.75" customHeight="1" x14ac:dyDescent="0.2">
      <c r="A57" s="200"/>
      <c r="B57" s="201"/>
      <c r="C57" s="317">
        <f>'LABOR RATE - Salaried A'!C57</f>
        <v>0</v>
      </c>
      <c r="D57" s="317"/>
      <c r="E57" s="317"/>
      <c r="F57" s="317"/>
      <c r="G57" s="317"/>
      <c r="H57" s="317"/>
      <c r="I57" s="76"/>
      <c r="J57" s="126"/>
      <c r="K57" s="14" t="s">
        <v>26</v>
      </c>
      <c r="L57" s="76" t="s">
        <v>28</v>
      </c>
      <c r="M57" s="197"/>
      <c r="N57" s="197"/>
      <c r="O57" s="76"/>
      <c r="P57" s="198">
        <f>IF(J57&gt;0,$P$26*J57/100,M57)</f>
        <v>0</v>
      </c>
      <c r="Q57" s="198"/>
      <c r="R57" s="198"/>
      <c r="S57" s="198"/>
      <c r="T57" s="199"/>
      <c r="U57" s="199"/>
      <c r="V57" s="199"/>
      <c r="W57" s="199"/>
      <c r="X57" s="199"/>
      <c r="Y57" s="199"/>
      <c r="Z57" s="199"/>
      <c r="AA57" s="199"/>
      <c r="AB57" s="1"/>
      <c r="AC57" s="154"/>
      <c r="AD57" s="154"/>
      <c r="AE57" s="154"/>
      <c r="AF57" s="154"/>
      <c r="AG57" s="154"/>
      <c r="AH57" s="154"/>
    </row>
    <row r="58" spans="1:34" ht="15.75" customHeight="1" x14ac:dyDescent="0.2">
      <c r="A58" s="200"/>
      <c r="B58" s="201"/>
      <c r="C58" s="321">
        <f>'LABOR RATE - Salaried A'!C58</f>
        <v>0</v>
      </c>
      <c r="D58" s="321"/>
      <c r="E58" s="321"/>
      <c r="F58" s="321"/>
      <c r="G58" s="321"/>
      <c r="H58" s="321"/>
      <c r="I58" s="76"/>
      <c r="J58" s="126"/>
      <c r="K58" s="14" t="s">
        <v>26</v>
      </c>
      <c r="L58" s="76" t="s">
        <v>28</v>
      </c>
      <c r="M58" s="197"/>
      <c r="N58" s="197"/>
      <c r="O58" s="76"/>
      <c r="P58" s="198">
        <f t="shared" ref="P58:P66" si="4">IF(J58&gt;0,$P$26*J58/100,M58)</f>
        <v>0</v>
      </c>
      <c r="Q58" s="198"/>
      <c r="R58" s="198"/>
      <c r="S58" s="198"/>
      <c r="T58" s="199"/>
      <c r="U58" s="199"/>
      <c r="V58" s="199"/>
      <c r="W58" s="199"/>
      <c r="X58" s="199"/>
      <c r="Y58" s="199"/>
      <c r="Z58" s="199"/>
      <c r="AA58" s="199"/>
      <c r="AB58" s="1"/>
      <c r="AC58" s="154"/>
      <c r="AD58" s="154"/>
      <c r="AE58" s="154"/>
      <c r="AF58" s="154"/>
      <c r="AG58" s="154"/>
      <c r="AH58" s="154"/>
    </row>
    <row r="59" spans="1:34" ht="15.75" customHeight="1" x14ac:dyDescent="0.2">
      <c r="A59" s="200"/>
      <c r="B59" s="201"/>
      <c r="C59" s="321">
        <f>'LABOR RATE - Salaried A'!C59</f>
        <v>0</v>
      </c>
      <c r="D59" s="321"/>
      <c r="E59" s="321"/>
      <c r="F59" s="321"/>
      <c r="G59" s="321"/>
      <c r="H59" s="321"/>
      <c r="I59" s="76"/>
      <c r="J59" s="126"/>
      <c r="K59" s="14" t="s">
        <v>26</v>
      </c>
      <c r="L59" s="76" t="s">
        <v>28</v>
      </c>
      <c r="M59" s="197"/>
      <c r="N59" s="197"/>
      <c r="O59" s="76"/>
      <c r="P59" s="198">
        <f t="shared" si="4"/>
        <v>0</v>
      </c>
      <c r="Q59" s="198"/>
      <c r="R59" s="198"/>
      <c r="S59" s="198"/>
      <c r="T59" s="199"/>
      <c r="U59" s="199"/>
      <c r="V59" s="199"/>
      <c r="W59" s="199"/>
      <c r="X59" s="199"/>
      <c r="Y59" s="199"/>
      <c r="Z59" s="199"/>
      <c r="AA59" s="199"/>
      <c r="AB59" s="1"/>
      <c r="AC59" s="154"/>
      <c r="AD59" s="154"/>
      <c r="AE59" s="154"/>
      <c r="AF59" s="154"/>
      <c r="AG59" s="154"/>
      <c r="AH59" s="154"/>
    </row>
    <row r="60" spans="1:34" ht="15.75" customHeight="1" x14ac:dyDescent="0.2">
      <c r="A60" s="200"/>
      <c r="B60" s="201"/>
      <c r="C60" s="321">
        <f>'LABOR RATE - Salaried A'!C60</f>
        <v>0</v>
      </c>
      <c r="D60" s="321"/>
      <c r="E60" s="321"/>
      <c r="F60" s="321"/>
      <c r="G60" s="321"/>
      <c r="H60" s="321"/>
      <c r="I60" s="76"/>
      <c r="J60" s="126"/>
      <c r="K60" s="14" t="s">
        <v>26</v>
      </c>
      <c r="L60" s="76" t="s">
        <v>28</v>
      </c>
      <c r="M60" s="197"/>
      <c r="N60" s="197"/>
      <c r="O60" s="76"/>
      <c r="P60" s="198">
        <f t="shared" si="4"/>
        <v>0</v>
      </c>
      <c r="Q60" s="198"/>
      <c r="R60" s="198"/>
      <c r="S60" s="198"/>
      <c r="T60" s="199"/>
      <c r="U60" s="199"/>
      <c r="V60" s="199"/>
      <c r="W60" s="199"/>
      <c r="X60" s="199"/>
      <c r="Y60" s="199"/>
      <c r="Z60" s="199"/>
      <c r="AA60" s="199"/>
      <c r="AB60" s="1"/>
      <c r="AC60" s="154"/>
      <c r="AD60" s="154"/>
      <c r="AE60" s="154"/>
      <c r="AF60" s="154"/>
      <c r="AG60" s="154"/>
      <c r="AH60" s="154"/>
    </row>
    <row r="61" spans="1:34" ht="15.75" customHeight="1" x14ac:dyDescent="0.2">
      <c r="A61" s="200"/>
      <c r="B61" s="201"/>
      <c r="C61" s="321">
        <f>'LABOR RATE - Salaried A'!C61</f>
        <v>0</v>
      </c>
      <c r="D61" s="321"/>
      <c r="E61" s="321"/>
      <c r="F61" s="321"/>
      <c r="G61" s="321"/>
      <c r="H61" s="321"/>
      <c r="I61" s="76"/>
      <c r="J61" s="126"/>
      <c r="K61" s="14" t="s">
        <v>26</v>
      </c>
      <c r="L61" s="76" t="s">
        <v>28</v>
      </c>
      <c r="M61" s="197"/>
      <c r="N61" s="197"/>
      <c r="O61" s="76"/>
      <c r="P61" s="198">
        <f t="shared" si="4"/>
        <v>0</v>
      </c>
      <c r="Q61" s="198"/>
      <c r="R61" s="198"/>
      <c r="S61" s="198"/>
      <c r="T61" s="199"/>
      <c r="U61" s="199"/>
      <c r="V61" s="199"/>
      <c r="W61" s="199"/>
      <c r="X61" s="199"/>
      <c r="Y61" s="199"/>
      <c r="Z61" s="199"/>
      <c r="AA61" s="199"/>
      <c r="AB61" s="1"/>
      <c r="AC61" s="154"/>
      <c r="AD61" s="154"/>
      <c r="AE61" s="154"/>
      <c r="AF61" s="154"/>
      <c r="AG61" s="154"/>
      <c r="AH61" s="154"/>
    </row>
    <row r="62" spans="1:34" ht="15.75" customHeight="1" x14ac:dyDescent="0.2">
      <c r="A62" s="200"/>
      <c r="B62" s="201"/>
      <c r="C62" s="321">
        <f>'LABOR RATE - Salaried A'!C62</f>
        <v>0</v>
      </c>
      <c r="D62" s="321"/>
      <c r="E62" s="321"/>
      <c r="F62" s="321"/>
      <c r="G62" s="321"/>
      <c r="H62" s="321"/>
      <c r="I62" s="76"/>
      <c r="J62" s="126"/>
      <c r="K62" s="14" t="s">
        <v>26</v>
      </c>
      <c r="L62" s="76" t="s">
        <v>28</v>
      </c>
      <c r="M62" s="197"/>
      <c r="N62" s="197"/>
      <c r="O62" s="76"/>
      <c r="P62" s="198">
        <f t="shared" si="4"/>
        <v>0</v>
      </c>
      <c r="Q62" s="198"/>
      <c r="R62" s="198"/>
      <c r="S62" s="198"/>
      <c r="T62" s="199"/>
      <c r="U62" s="199"/>
      <c r="V62" s="199"/>
      <c r="W62" s="199"/>
      <c r="X62" s="199"/>
      <c r="Y62" s="199"/>
      <c r="Z62" s="199"/>
      <c r="AA62" s="199"/>
      <c r="AB62" s="1"/>
      <c r="AC62" s="154"/>
      <c r="AD62" s="154"/>
      <c r="AE62" s="154"/>
      <c r="AF62" s="154"/>
      <c r="AG62" s="154"/>
      <c r="AH62" s="154"/>
    </row>
    <row r="63" spans="1:34" ht="15.75" customHeight="1" x14ac:dyDescent="0.2">
      <c r="A63" s="200"/>
      <c r="B63" s="201"/>
      <c r="C63" s="321">
        <f>'LABOR RATE - Salaried A'!C63</f>
        <v>0</v>
      </c>
      <c r="D63" s="321"/>
      <c r="E63" s="321"/>
      <c r="F63" s="321"/>
      <c r="G63" s="321"/>
      <c r="H63" s="321"/>
      <c r="I63" s="76"/>
      <c r="J63" s="126"/>
      <c r="K63" s="14" t="s">
        <v>26</v>
      </c>
      <c r="L63" s="76" t="s">
        <v>28</v>
      </c>
      <c r="M63" s="197"/>
      <c r="N63" s="197"/>
      <c r="O63" s="76"/>
      <c r="P63" s="198">
        <f t="shared" si="4"/>
        <v>0</v>
      </c>
      <c r="Q63" s="198"/>
      <c r="R63" s="198"/>
      <c r="S63" s="198"/>
      <c r="T63" s="199"/>
      <c r="U63" s="199"/>
      <c r="V63" s="199"/>
      <c r="W63" s="199"/>
      <c r="X63" s="199"/>
      <c r="Y63" s="199"/>
      <c r="Z63" s="199"/>
      <c r="AA63" s="199"/>
      <c r="AB63" s="1"/>
      <c r="AC63" s="154"/>
      <c r="AD63" s="154"/>
      <c r="AE63" s="154"/>
      <c r="AF63" s="154"/>
      <c r="AG63" s="154"/>
      <c r="AH63" s="154"/>
    </row>
    <row r="64" spans="1:34" ht="15.75" customHeight="1" x14ac:dyDescent="0.2">
      <c r="A64" s="200"/>
      <c r="B64" s="201"/>
      <c r="C64" s="321">
        <f>'LABOR RATE - Salaried A'!C64</f>
        <v>0</v>
      </c>
      <c r="D64" s="321"/>
      <c r="E64" s="321"/>
      <c r="F64" s="321"/>
      <c r="G64" s="321"/>
      <c r="H64" s="321"/>
      <c r="I64" s="76"/>
      <c r="J64" s="126"/>
      <c r="K64" s="14" t="s">
        <v>26</v>
      </c>
      <c r="L64" s="76" t="s">
        <v>28</v>
      </c>
      <c r="M64" s="197"/>
      <c r="N64" s="197"/>
      <c r="O64" s="76"/>
      <c r="P64" s="198">
        <f t="shared" si="4"/>
        <v>0</v>
      </c>
      <c r="Q64" s="198"/>
      <c r="R64" s="198"/>
      <c r="S64" s="198"/>
      <c r="T64" s="199"/>
      <c r="U64" s="199"/>
      <c r="V64" s="199"/>
      <c r="W64" s="199"/>
      <c r="X64" s="199"/>
      <c r="Y64" s="199"/>
      <c r="Z64" s="199"/>
      <c r="AA64" s="199"/>
      <c r="AB64" s="1"/>
      <c r="AC64" s="154"/>
      <c r="AD64" s="154"/>
      <c r="AE64" s="154"/>
      <c r="AF64" s="154"/>
      <c r="AG64" s="154"/>
      <c r="AH64" s="154"/>
    </row>
    <row r="65" spans="1:34" ht="15.75" customHeight="1" x14ac:dyDescent="0.2">
      <c r="A65" s="200"/>
      <c r="B65" s="201"/>
      <c r="C65" s="317">
        <f>'LABOR RATE - Salaried A'!C65</f>
        <v>0</v>
      </c>
      <c r="D65" s="317"/>
      <c r="E65" s="317"/>
      <c r="F65" s="317"/>
      <c r="G65" s="317"/>
      <c r="H65" s="317"/>
      <c r="I65" s="76"/>
      <c r="J65" s="126"/>
      <c r="K65" s="14" t="s">
        <v>26</v>
      </c>
      <c r="L65" s="76" t="s">
        <v>28</v>
      </c>
      <c r="M65" s="197"/>
      <c r="N65" s="197"/>
      <c r="O65" s="76"/>
      <c r="P65" s="198">
        <f t="shared" si="4"/>
        <v>0</v>
      </c>
      <c r="Q65" s="198"/>
      <c r="R65" s="198"/>
      <c r="S65" s="198"/>
      <c r="T65" s="199"/>
      <c r="U65" s="199"/>
      <c r="V65" s="199"/>
      <c r="W65" s="199"/>
      <c r="X65" s="199"/>
      <c r="Y65" s="199"/>
      <c r="Z65" s="199"/>
      <c r="AA65" s="199"/>
    </row>
    <row r="66" spans="1:34" ht="15.75" customHeight="1" x14ac:dyDescent="0.2">
      <c r="A66" s="194"/>
      <c r="B66" s="195"/>
      <c r="C66" s="317">
        <f>'LABOR RATE - Salaried A'!C66</f>
        <v>0</v>
      </c>
      <c r="D66" s="317"/>
      <c r="E66" s="317"/>
      <c r="F66" s="317"/>
      <c r="G66" s="317"/>
      <c r="H66" s="317"/>
      <c r="I66" s="76"/>
      <c r="J66" s="126"/>
      <c r="K66" s="14" t="s">
        <v>26</v>
      </c>
      <c r="L66" s="21" t="s">
        <v>28</v>
      </c>
      <c r="M66" s="197"/>
      <c r="N66" s="197"/>
      <c r="O66" s="76"/>
      <c r="P66" s="198">
        <f t="shared" si="4"/>
        <v>0</v>
      </c>
      <c r="Q66" s="198"/>
      <c r="R66" s="198"/>
      <c r="S66" s="198"/>
      <c r="T66" s="199"/>
      <c r="U66" s="199"/>
      <c r="V66" s="199"/>
      <c r="W66" s="199"/>
      <c r="X66" s="199"/>
      <c r="Y66" s="199"/>
      <c r="Z66" s="199"/>
      <c r="AA66" s="199"/>
    </row>
    <row r="67" spans="1:34" ht="15.75" customHeight="1" x14ac:dyDescent="0.2">
      <c r="A67" s="8" t="s">
        <v>13</v>
      </c>
      <c r="B67" s="211" t="s">
        <v>37</v>
      </c>
      <c r="C67" s="212"/>
      <c r="D67" s="212"/>
      <c r="E67" s="212"/>
      <c r="F67" s="212"/>
      <c r="G67" s="212"/>
      <c r="H67" s="212"/>
      <c r="I67" s="212"/>
      <c r="J67" s="212"/>
      <c r="K67" s="212"/>
      <c r="L67" s="203"/>
      <c r="M67" s="203"/>
      <c r="N67" s="203"/>
      <c r="O67" s="213"/>
      <c r="P67" s="198">
        <f>SUM(P48:S66)</f>
        <v>0.75</v>
      </c>
      <c r="Q67" s="198"/>
      <c r="R67" s="198"/>
      <c r="S67" s="198"/>
      <c r="T67" s="198">
        <f>SUM(T48:W66)</f>
        <v>0.375</v>
      </c>
      <c r="U67" s="198"/>
      <c r="V67" s="198"/>
      <c r="W67" s="198"/>
      <c r="X67" s="198">
        <f>SUM(X48:AA66)</f>
        <v>0.75</v>
      </c>
      <c r="Y67" s="198"/>
      <c r="Z67" s="198"/>
      <c r="AA67" s="198"/>
    </row>
    <row r="68" spans="1:34" ht="4.5" customHeight="1" x14ac:dyDescent="0.2">
      <c r="A68" s="8"/>
      <c r="B68" s="9"/>
      <c r="C68" s="9"/>
      <c r="D68" s="9"/>
      <c r="E68" s="9"/>
      <c r="F68" s="9"/>
      <c r="G68" s="9"/>
      <c r="H68" s="9"/>
      <c r="I68" s="9"/>
      <c r="J68" s="9"/>
      <c r="K68" s="9"/>
      <c r="L68" s="9"/>
      <c r="M68" s="9"/>
      <c r="N68" s="9"/>
      <c r="O68" s="9"/>
      <c r="P68" s="89"/>
      <c r="Q68" s="89"/>
      <c r="R68" s="89"/>
      <c r="S68" s="89"/>
      <c r="T68" s="89"/>
      <c r="U68" s="89"/>
      <c r="V68" s="89"/>
      <c r="W68" s="89"/>
      <c r="X68" s="89"/>
      <c r="Y68" s="89"/>
      <c r="Z68" s="89"/>
      <c r="AA68" s="90"/>
    </row>
    <row r="69" spans="1:34" ht="15" customHeight="1" x14ac:dyDescent="0.2">
      <c r="A69" s="36" t="s">
        <v>16</v>
      </c>
      <c r="B69" s="214" t="s">
        <v>43</v>
      </c>
      <c r="C69" s="215"/>
      <c r="D69" s="215"/>
      <c r="E69" s="215"/>
      <c r="F69" s="215"/>
      <c r="G69" s="215"/>
      <c r="H69" s="215"/>
      <c r="I69" s="215"/>
      <c r="J69" s="215"/>
      <c r="K69" s="215"/>
      <c r="L69" s="215"/>
      <c r="M69" s="215"/>
      <c r="N69" s="215"/>
      <c r="O69" s="216"/>
      <c r="P69" s="217"/>
      <c r="Q69" s="218"/>
      <c r="R69" s="218"/>
      <c r="S69" s="219"/>
      <c r="T69" s="220">
        <f>T42+T67</f>
        <v>0.375</v>
      </c>
      <c r="U69" s="221"/>
      <c r="V69" s="221"/>
      <c r="W69" s="222"/>
      <c r="X69" s="220">
        <f>X42+X67</f>
        <v>0.75</v>
      </c>
      <c r="Y69" s="221"/>
      <c r="Z69" s="221"/>
      <c r="AA69" s="222"/>
    </row>
    <row r="70" spans="1:34" ht="3.75" customHeight="1" x14ac:dyDescent="0.2">
      <c r="A70" s="8"/>
      <c r="B70" s="35"/>
      <c r="C70" s="9"/>
      <c r="D70" s="9"/>
      <c r="E70" s="9"/>
      <c r="F70" s="9"/>
      <c r="G70" s="9"/>
      <c r="H70" s="9"/>
      <c r="I70" s="9"/>
      <c r="J70" s="9"/>
      <c r="K70" s="9"/>
      <c r="L70" s="9"/>
      <c r="M70" s="9"/>
      <c r="N70" s="9"/>
      <c r="O70" s="9"/>
      <c r="P70" s="91"/>
      <c r="Q70" s="91"/>
      <c r="R70" s="91"/>
      <c r="S70" s="91"/>
      <c r="T70" s="91"/>
      <c r="U70" s="91"/>
      <c r="V70" s="91"/>
      <c r="W70" s="91"/>
      <c r="X70" s="91"/>
      <c r="Y70" s="91"/>
      <c r="Z70" s="91"/>
      <c r="AA70" s="92"/>
    </row>
    <row r="71" spans="1:34" s="2" customFormat="1" ht="17.25" customHeight="1" x14ac:dyDescent="0.2">
      <c r="A71" s="51" t="s">
        <v>2</v>
      </c>
      <c r="B71" s="202" t="s">
        <v>3</v>
      </c>
      <c r="C71" s="203"/>
      <c r="D71" s="203"/>
      <c r="E71" s="203"/>
      <c r="F71" s="203"/>
      <c r="G71" s="203"/>
      <c r="H71" s="203"/>
      <c r="I71" s="203"/>
      <c r="J71" s="203"/>
      <c r="K71" s="203"/>
      <c r="L71" s="203"/>
      <c r="M71" s="203"/>
      <c r="N71" s="203"/>
      <c r="O71" s="204"/>
      <c r="P71" s="205">
        <f>P42+P45+P67</f>
        <v>0.75</v>
      </c>
      <c r="Q71" s="206"/>
      <c r="R71" s="206"/>
      <c r="S71" s="207"/>
      <c r="T71" s="205">
        <f>T69+P71</f>
        <v>1.125</v>
      </c>
      <c r="U71" s="206"/>
      <c r="V71" s="206"/>
      <c r="W71" s="207"/>
      <c r="X71" s="205">
        <f>X69+P71</f>
        <v>1.5</v>
      </c>
      <c r="Y71" s="206"/>
      <c r="Z71" s="206"/>
      <c r="AA71" s="207"/>
      <c r="AB71" s="121"/>
      <c r="AC71" s="121"/>
      <c r="AD71" s="121"/>
      <c r="AE71" s="121"/>
      <c r="AF71" s="121"/>
      <c r="AG71" s="121"/>
      <c r="AH71" s="121"/>
    </row>
    <row r="72" spans="1:34" ht="12.75" customHeight="1" x14ac:dyDescent="0.2">
      <c r="A72" s="208" t="s">
        <v>38</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row>
    <row r="73" spans="1:34"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row>
    <row r="74" spans="1:34" ht="0.75" customHeight="1" x14ac:dyDescent="0.2">
      <c r="A74" s="209"/>
      <c r="B74" s="209"/>
      <c r="C74" s="209"/>
      <c r="D74" s="209"/>
      <c r="E74" s="209"/>
      <c r="F74" s="209"/>
      <c r="G74" s="209"/>
      <c r="H74" s="209"/>
      <c r="I74" s="209"/>
      <c r="J74" s="209"/>
      <c r="K74" s="209"/>
      <c r="L74" s="209"/>
      <c r="M74" s="209"/>
      <c r="N74" s="209"/>
      <c r="O74" s="209"/>
      <c r="P74" s="210"/>
      <c r="Q74" s="210"/>
      <c r="R74" s="210"/>
      <c r="S74" s="210"/>
      <c r="T74" s="210"/>
      <c r="U74" s="210"/>
      <c r="V74" s="210"/>
      <c r="W74" s="210"/>
      <c r="X74" s="210"/>
      <c r="Y74" s="210"/>
      <c r="Z74" s="210"/>
      <c r="AA74" s="210"/>
    </row>
  </sheetData>
  <sheetProtection algorithmName="SHA-512" hashValue="DS4WXS0M0v2OZnu7LoA0ZDzcpzDOfA1t/tYhonAW76G1CDfBsbFECLceD/rt7qwuQRmGLwQxTaeyFlJbDEdxpg==" saltValue="fTDr5J3tX60tirsW8KQY+Q==" spinCount="100000" sheet="1" objects="1" scenarios="1"/>
  <customSheetViews>
    <customSheetView guid="{7061DD06-223F-4D51-BB5E-F84E6E22B0B7}" showPageBreaks="1" showGridLines="0" printArea="1" showRuler="0">
      <selection activeCell="M64" sqref="M64:N64"/>
      <pageMargins left="0.31" right="0.3" top="0.34" bottom="0.42" header="0.26" footer="0.22"/>
      <printOptions horizontalCentered="1"/>
      <pageSetup scale="72" orientation="portrait" r:id="rId1"/>
      <headerFooter alignWithMargins="0">
        <oddFooter>&amp;L&amp;8&amp;Z&amp;F&amp;R&amp;8Rev. 06/06</oddFooter>
      </headerFooter>
    </customSheetView>
  </customSheetViews>
  <mergeCells count="303">
    <mergeCell ref="A72:AA72"/>
    <mergeCell ref="T32:W32"/>
    <mergeCell ref="X36:AA36"/>
    <mergeCell ref="T31:W31"/>
    <mergeCell ref="X34:AA34"/>
    <mergeCell ref="P23:S23"/>
    <mergeCell ref="P24:S24"/>
    <mergeCell ref="P28:S28"/>
    <mergeCell ref="P29:S29"/>
    <mergeCell ref="M23:N23"/>
    <mergeCell ref="B24:O24"/>
    <mergeCell ref="B26:O26"/>
    <mergeCell ref="B27:K27"/>
    <mergeCell ref="C28:G28"/>
    <mergeCell ref="P27:S27"/>
    <mergeCell ref="M27:N27"/>
    <mergeCell ref="P30:S30"/>
    <mergeCell ref="M29:N29"/>
    <mergeCell ref="T23:W23"/>
    <mergeCell ref="X23:AA23"/>
    <mergeCell ref="A29:B29"/>
    <mergeCell ref="A37:B37"/>
    <mergeCell ref="C36:H36"/>
    <mergeCell ref="A36:B36"/>
    <mergeCell ref="T18:W18"/>
    <mergeCell ref="A18:B18"/>
    <mergeCell ref="P18:S18"/>
    <mergeCell ref="A74:O74"/>
    <mergeCell ref="P74:AA74"/>
    <mergeCell ref="L48:N48"/>
    <mergeCell ref="C52:I52"/>
    <mergeCell ref="A56:B56"/>
    <mergeCell ref="A57:B57"/>
    <mergeCell ref="A58:B58"/>
    <mergeCell ref="A59:B59"/>
    <mergeCell ref="X71:AA71"/>
    <mergeCell ref="B71:O71"/>
    <mergeCell ref="P71:S71"/>
    <mergeCell ref="T71:W71"/>
    <mergeCell ref="P61:S61"/>
    <mergeCell ref="A50:B50"/>
    <mergeCell ref="A51:B51"/>
    <mergeCell ref="A52:B52"/>
    <mergeCell ref="P48:S48"/>
    <mergeCell ref="P51:S51"/>
    <mergeCell ref="T69:W69"/>
    <mergeCell ref="X69:AA69"/>
    <mergeCell ref="X62:AA62"/>
    <mergeCell ref="O10:R10"/>
    <mergeCell ref="S12:AA12"/>
    <mergeCell ref="B16:J16"/>
    <mergeCell ref="S11:AA11"/>
    <mergeCell ref="C21:H21"/>
    <mergeCell ref="M21:N21"/>
    <mergeCell ref="M28:N28"/>
    <mergeCell ref="X18:AA18"/>
    <mergeCell ref="M18:N18"/>
    <mergeCell ref="P20:S20"/>
    <mergeCell ref="T20:W20"/>
    <mergeCell ref="C19:H19"/>
    <mergeCell ref="M17:N17"/>
    <mergeCell ref="A13:O14"/>
    <mergeCell ref="M19:N19"/>
    <mergeCell ref="P21:S21"/>
    <mergeCell ref="C23:H23"/>
    <mergeCell ref="M22:N22"/>
    <mergeCell ref="A21:B21"/>
    <mergeCell ref="A22:B22"/>
    <mergeCell ref="X21:AA21"/>
    <mergeCell ref="T17:W17"/>
    <mergeCell ref="M20:N20"/>
    <mergeCell ref="P12:R12"/>
    <mergeCell ref="A1:M1"/>
    <mergeCell ref="N1:AA1"/>
    <mergeCell ref="E7:M7"/>
    <mergeCell ref="E8:M8"/>
    <mergeCell ref="I3:T3"/>
    <mergeCell ref="A7:D7"/>
    <mergeCell ref="A8:D8"/>
    <mergeCell ref="O7:R7"/>
    <mergeCell ref="W3:AA3"/>
    <mergeCell ref="O8:R8"/>
    <mergeCell ref="A4:P4"/>
    <mergeCell ref="A5:M5"/>
    <mergeCell ref="S7:AA7"/>
    <mergeCell ref="S8:X8"/>
    <mergeCell ref="Y8:AA8"/>
    <mergeCell ref="S2:AA2"/>
    <mergeCell ref="T9:V9"/>
    <mergeCell ref="P16:S16"/>
    <mergeCell ref="T16:W16"/>
    <mergeCell ref="O11:R11"/>
    <mergeCell ref="A9:D9"/>
    <mergeCell ref="A10:D10"/>
    <mergeCell ref="S10:AA10"/>
    <mergeCell ref="X17:AA17"/>
    <mergeCell ref="C17:G17"/>
    <mergeCell ref="X13:AA14"/>
    <mergeCell ref="T15:W15"/>
    <mergeCell ref="X15:AA15"/>
    <mergeCell ref="P13:S14"/>
    <mergeCell ref="E9:M9"/>
    <mergeCell ref="E10:M10"/>
    <mergeCell ref="T13:W14"/>
    <mergeCell ref="P17:S17"/>
    <mergeCell ref="P15:S15"/>
    <mergeCell ref="O9:R9"/>
    <mergeCell ref="X16:AA16"/>
    <mergeCell ref="M16:N16"/>
    <mergeCell ref="A11:D11"/>
    <mergeCell ref="F11:M11"/>
    <mergeCell ref="B15:O15"/>
    <mergeCell ref="A33:B33"/>
    <mergeCell ref="C35:H35"/>
    <mergeCell ref="C33:H33"/>
    <mergeCell ref="A32:B32"/>
    <mergeCell ref="A35:B35"/>
    <mergeCell ref="A38:B38"/>
    <mergeCell ref="C20:H20"/>
    <mergeCell ref="X19:AA19"/>
    <mergeCell ref="P19:S19"/>
    <mergeCell ref="T19:W19"/>
    <mergeCell ref="X20:AA20"/>
    <mergeCell ref="C22:H22"/>
    <mergeCell ref="A23:B23"/>
    <mergeCell ref="A28:B28"/>
    <mergeCell ref="T36:W36"/>
    <mergeCell ref="X38:AA38"/>
    <mergeCell ref="M30:N30"/>
    <mergeCell ref="X37:AA37"/>
    <mergeCell ref="X31:AA31"/>
    <mergeCell ref="X35:AA35"/>
    <mergeCell ref="T35:W35"/>
    <mergeCell ref="T27:W27"/>
    <mergeCell ref="T30:W30"/>
    <mergeCell ref="A20:B20"/>
    <mergeCell ref="P38:S38"/>
    <mergeCell ref="P39:S39"/>
    <mergeCell ref="C34:H34"/>
    <mergeCell ref="C32:H32"/>
    <mergeCell ref="M35:N35"/>
    <mergeCell ref="M33:N33"/>
    <mergeCell ref="M34:N34"/>
    <mergeCell ref="P36:S36"/>
    <mergeCell ref="M36:N36"/>
    <mergeCell ref="C38:H38"/>
    <mergeCell ref="M38:N38"/>
    <mergeCell ref="M39:N39"/>
    <mergeCell ref="M32:N32"/>
    <mergeCell ref="C37:H37"/>
    <mergeCell ref="M37:N37"/>
    <mergeCell ref="A39:B39"/>
    <mergeCell ref="A49:B49"/>
    <mergeCell ref="C48:I48"/>
    <mergeCell ref="L45:M45"/>
    <mergeCell ref="B42:O42"/>
    <mergeCell ref="C39:H39"/>
    <mergeCell ref="B40:O40"/>
    <mergeCell ref="P42:S42"/>
    <mergeCell ref="P45:S46"/>
    <mergeCell ref="J45:K46"/>
    <mergeCell ref="A48:B48"/>
    <mergeCell ref="C49:I49"/>
    <mergeCell ref="A55:B55"/>
    <mergeCell ref="L51:O51"/>
    <mergeCell ref="C55:I55"/>
    <mergeCell ref="C56:I56"/>
    <mergeCell ref="T49:W49"/>
    <mergeCell ref="T50:W50"/>
    <mergeCell ref="T61:W61"/>
    <mergeCell ref="P52:S52"/>
    <mergeCell ref="T59:W59"/>
    <mergeCell ref="C50:I50"/>
    <mergeCell ref="C51:I51"/>
    <mergeCell ref="A53:B53"/>
    <mergeCell ref="C54:I54"/>
    <mergeCell ref="A61:B61"/>
    <mergeCell ref="C59:H59"/>
    <mergeCell ref="M60:N60"/>
    <mergeCell ref="M58:N58"/>
    <mergeCell ref="M57:N57"/>
    <mergeCell ref="A60:B60"/>
    <mergeCell ref="A54:B54"/>
    <mergeCell ref="L49:O49"/>
    <mergeCell ref="L50:O50"/>
    <mergeCell ref="C58:H58"/>
    <mergeCell ref="X40:AA40"/>
    <mergeCell ref="P54:S54"/>
    <mergeCell ref="T67:W67"/>
    <mergeCell ref="T60:W60"/>
    <mergeCell ref="P60:S60"/>
    <mergeCell ref="T65:W65"/>
    <mergeCell ref="X65:AA65"/>
    <mergeCell ref="T64:W64"/>
    <mergeCell ref="X67:AA67"/>
    <mergeCell ref="P64:S64"/>
    <mergeCell ref="P58:S58"/>
    <mergeCell ref="T42:W42"/>
    <mergeCell ref="X63:AA63"/>
    <mergeCell ref="X66:AA66"/>
    <mergeCell ref="X49:AA49"/>
    <mergeCell ref="P63:S63"/>
    <mergeCell ref="X60:AA60"/>
    <mergeCell ref="T62:W62"/>
    <mergeCell ref="P59:S59"/>
    <mergeCell ref="P50:S50"/>
    <mergeCell ref="P49:S49"/>
    <mergeCell ref="T66:W66"/>
    <mergeCell ref="X56:AA56"/>
    <mergeCell ref="X59:AA59"/>
    <mergeCell ref="M66:N66"/>
    <mergeCell ref="X64:AA64"/>
    <mergeCell ref="X61:AA61"/>
    <mergeCell ref="P66:S66"/>
    <mergeCell ref="M64:N64"/>
    <mergeCell ref="M63:N63"/>
    <mergeCell ref="M65:N65"/>
    <mergeCell ref="C61:H61"/>
    <mergeCell ref="M61:N61"/>
    <mergeCell ref="C63:H63"/>
    <mergeCell ref="C62:H62"/>
    <mergeCell ref="C65:H65"/>
    <mergeCell ref="P69:S69"/>
    <mergeCell ref="P53:S53"/>
    <mergeCell ref="P55:S55"/>
    <mergeCell ref="B67:O67"/>
    <mergeCell ref="P67:S67"/>
    <mergeCell ref="M53:N53"/>
    <mergeCell ref="C57:H57"/>
    <mergeCell ref="C66:H66"/>
    <mergeCell ref="M62:N62"/>
    <mergeCell ref="P65:S65"/>
    <mergeCell ref="P57:S57"/>
    <mergeCell ref="P56:S56"/>
    <mergeCell ref="M54:N54"/>
    <mergeCell ref="M55:N55"/>
    <mergeCell ref="A63:B63"/>
    <mergeCell ref="B69:O69"/>
    <mergeCell ref="C64:H64"/>
    <mergeCell ref="C60:H60"/>
    <mergeCell ref="M56:N56"/>
    <mergeCell ref="A64:B64"/>
    <mergeCell ref="A65:B65"/>
    <mergeCell ref="A62:B62"/>
    <mergeCell ref="M59:N59"/>
    <mergeCell ref="A66:B66"/>
    <mergeCell ref="X58:AA58"/>
    <mergeCell ref="T52:AA55"/>
    <mergeCell ref="X57:AA57"/>
    <mergeCell ref="T58:W58"/>
    <mergeCell ref="T63:W63"/>
    <mergeCell ref="P62:S62"/>
    <mergeCell ref="T57:W57"/>
    <mergeCell ref="T56:W56"/>
    <mergeCell ref="L52:O52"/>
    <mergeCell ref="A17:B17"/>
    <mergeCell ref="T21:W21"/>
    <mergeCell ref="A30:B30"/>
    <mergeCell ref="C29:G29"/>
    <mergeCell ref="P35:S35"/>
    <mergeCell ref="P33:S33"/>
    <mergeCell ref="P34:S34"/>
    <mergeCell ref="X30:AA30"/>
    <mergeCell ref="X22:AA22"/>
    <mergeCell ref="P22:S22"/>
    <mergeCell ref="T34:W34"/>
    <mergeCell ref="T22:W22"/>
    <mergeCell ref="P31:S31"/>
    <mergeCell ref="T33:W33"/>
    <mergeCell ref="X33:AA33"/>
    <mergeCell ref="T28:AA29"/>
    <mergeCell ref="X32:AA32"/>
    <mergeCell ref="X26:AA26"/>
    <mergeCell ref="T24:W24"/>
    <mergeCell ref="X24:AA24"/>
    <mergeCell ref="T26:W26"/>
    <mergeCell ref="P32:S32"/>
    <mergeCell ref="P26:S26"/>
    <mergeCell ref="A34:B34"/>
    <mergeCell ref="T37:W37"/>
    <mergeCell ref="P37:S37"/>
    <mergeCell ref="G45:I46"/>
    <mergeCell ref="C53:I53"/>
    <mergeCell ref="M31:N31"/>
    <mergeCell ref="X27:AA27"/>
    <mergeCell ref="A31:B31"/>
    <mergeCell ref="C31:H31"/>
    <mergeCell ref="A19:B19"/>
    <mergeCell ref="X50:AA50"/>
    <mergeCell ref="T51:W51"/>
    <mergeCell ref="X51:AA51"/>
    <mergeCell ref="T48:W48"/>
    <mergeCell ref="X48:AA48"/>
    <mergeCell ref="T38:W38"/>
    <mergeCell ref="T39:W39"/>
    <mergeCell ref="X47:AA47"/>
    <mergeCell ref="X39:AA39"/>
    <mergeCell ref="T47:W47"/>
    <mergeCell ref="X42:AA42"/>
    <mergeCell ref="T40:W40"/>
    <mergeCell ref="T45:AA46"/>
    <mergeCell ref="P47:S47"/>
    <mergeCell ref="P40:S40"/>
  </mergeCells>
  <phoneticPr fontId="2" type="noConversion"/>
  <hyperlinks>
    <hyperlink ref="A5" r:id="rId2" xr:uid="{00000000-0004-0000-0200-000000000000}"/>
  </hyperlinks>
  <printOptions horizontalCentered="1"/>
  <pageMargins left="0.73" right="0.46" top="0.5" bottom="0.53" header="0.5" footer="0.32"/>
  <pageSetup scale="71" orientation="portrait" r:id="rId3"/>
  <ignoredErrors>
    <ignoredError sqref="J52"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22</xdr:col>
                    <xdr:colOff>219075</xdr:colOff>
                    <xdr:row>8</xdr:row>
                    <xdr:rowOff>38100</xdr:rowOff>
                  </from>
                  <to>
                    <xdr:col>26</xdr:col>
                    <xdr:colOff>200025</xdr:colOff>
                    <xdr:row>8</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0C8"/>
    <pageSetUpPr fitToPage="1"/>
  </sheetPr>
  <dimension ref="A1:AH74"/>
  <sheetViews>
    <sheetView showZeros="0" workbookViewId="0">
      <selection activeCell="P51" sqref="P51:S51"/>
    </sheetView>
  </sheetViews>
  <sheetFormatPr defaultColWidth="9.140625" defaultRowHeight="12.75" x14ac:dyDescent="0.2"/>
  <cols>
    <col min="1" max="1" width="4.7109375" style="6" customWidth="1"/>
    <col min="2" max="9" width="4.7109375" style="1" customWidth="1"/>
    <col min="10" max="10" width="7.85546875" style="1" customWidth="1"/>
    <col min="11" max="11" width="3.42578125" style="1" customWidth="1"/>
    <col min="12" max="12" width="5" style="1" customWidth="1"/>
    <col min="13" max="22" width="4.7109375" style="1" customWidth="1"/>
    <col min="23" max="23" width="4.5703125" style="1" customWidth="1"/>
    <col min="24" max="27" width="4.7109375" style="1" customWidth="1"/>
    <col min="28" max="34" width="9.140625" style="121"/>
    <col min="35" max="16384" width="9.140625" style="1"/>
  </cols>
  <sheetData>
    <row r="1" spans="1:34" ht="0.75" customHeight="1" x14ac:dyDescent="0.2">
      <c r="A1" s="201"/>
      <c r="B1" s="201"/>
      <c r="C1" s="201"/>
      <c r="D1" s="201"/>
      <c r="E1" s="201"/>
      <c r="F1" s="201"/>
      <c r="G1" s="201"/>
      <c r="H1" s="201"/>
      <c r="I1" s="201"/>
      <c r="J1" s="201"/>
      <c r="K1" s="201"/>
      <c r="L1" s="201"/>
      <c r="M1" s="201"/>
      <c r="N1" s="272"/>
      <c r="O1" s="272"/>
      <c r="P1" s="272"/>
      <c r="Q1" s="272"/>
      <c r="R1" s="272"/>
      <c r="S1" s="272"/>
      <c r="T1" s="272"/>
      <c r="U1" s="272"/>
      <c r="V1" s="272"/>
      <c r="W1" s="272"/>
      <c r="X1" s="272"/>
      <c r="Y1" s="272"/>
      <c r="Z1" s="272"/>
      <c r="AA1" s="272"/>
    </row>
    <row r="2" spans="1:34" ht="39" customHeight="1" x14ac:dyDescent="0.2">
      <c r="B2" s="6"/>
      <c r="C2" s="6"/>
      <c r="D2" s="6"/>
      <c r="E2" s="6"/>
      <c r="F2" s="6"/>
      <c r="G2" s="6"/>
      <c r="H2" s="6"/>
      <c r="I2" s="6"/>
      <c r="J2" s="6"/>
      <c r="K2" s="6"/>
      <c r="L2" s="6"/>
      <c r="M2" s="6"/>
      <c r="N2" s="6"/>
      <c r="O2" s="6"/>
      <c r="P2" s="6"/>
      <c r="Q2" s="6"/>
      <c r="R2" s="6"/>
      <c r="S2" s="201" t="e" vm="1">
        <v>#VALUE!</v>
      </c>
      <c r="T2" s="316"/>
      <c r="U2" s="316"/>
      <c r="V2" s="316"/>
      <c r="W2" s="316"/>
      <c r="X2" s="316"/>
      <c r="Y2" s="316"/>
      <c r="Z2" s="316"/>
      <c r="AA2" s="316"/>
    </row>
    <row r="3" spans="1:34" ht="18.75" customHeight="1" x14ac:dyDescent="0.25">
      <c r="A3" s="12"/>
      <c r="B3" s="13"/>
      <c r="C3" s="81"/>
      <c r="D3" s="81"/>
      <c r="E3" s="81"/>
      <c r="F3" s="81"/>
      <c r="G3" s="81"/>
      <c r="H3" s="81"/>
      <c r="I3" s="307" t="s">
        <v>119</v>
      </c>
      <c r="J3" s="331"/>
      <c r="K3" s="331"/>
      <c r="L3" s="331"/>
      <c r="M3" s="331"/>
      <c r="N3" s="331"/>
      <c r="O3" s="331"/>
      <c r="P3" s="331"/>
      <c r="Q3" s="331"/>
      <c r="R3" s="331"/>
      <c r="S3" s="331"/>
      <c r="T3" s="331"/>
      <c r="U3" s="81"/>
      <c r="V3" s="81"/>
      <c r="W3" s="332" t="str">
        <f>'LABOR RATE - Salaried A'!W3</f>
        <v>May 28, 2025</v>
      </c>
      <c r="X3" s="333"/>
      <c r="Y3" s="333"/>
      <c r="Z3" s="333"/>
      <c r="AA3" s="333"/>
    </row>
    <row r="4" spans="1:34" ht="12" customHeight="1" x14ac:dyDescent="0.25">
      <c r="A4" s="310" t="s">
        <v>201</v>
      </c>
      <c r="B4" s="311"/>
      <c r="C4" s="311"/>
      <c r="D4" s="311"/>
      <c r="E4" s="311"/>
      <c r="F4" s="311"/>
      <c r="G4" s="311"/>
      <c r="H4" s="311"/>
      <c r="I4" s="311"/>
      <c r="J4" s="311"/>
      <c r="K4" s="311"/>
      <c r="L4" s="311"/>
      <c r="M4" s="311"/>
      <c r="N4" s="311"/>
      <c r="O4" s="311"/>
      <c r="P4" s="312"/>
      <c r="Q4" s="170"/>
      <c r="R4" s="81"/>
      <c r="S4" s="81"/>
      <c r="T4" s="134"/>
      <c r="U4" s="23" t="s">
        <v>36</v>
      </c>
      <c r="V4" s="81"/>
      <c r="W4" s="81"/>
      <c r="X4" s="81"/>
      <c r="Y4" s="81"/>
      <c r="Z4" s="81"/>
      <c r="AA4" s="81"/>
    </row>
    <row r="5" spans="1:34" ht="12" customHeight="1" x14ac:dyDescent="0.25">
      <c r="A5" s="334" t="s">
        <v>202</v>
      </c>
      <c r="B5" s="335"/>
      <c r="C5" s="335"/>
      <c r="D5" s="335"/>
      <c r="E5" s="335"/>
      <c r="F5" s="335"/>
      <c r="G5" s="335"/>
      <c r="H5" s="335"/>
      <c r="I5" s="335"/>
      <c r="J5" s="335"/>
      <c r="K5" s="335"/>
      <c r="L5" s="335"/>
      <c r="M5" s="335"/>
      <c r="N5" s="171"/>
      <c r="O5" s="171"/>
      <c r="P5" s="172"/>
      <c r="Q5" s="170"/>
      <c r="R5" s="81"/>
      <c r="S5" s="81"/>
      <c r="T5" s="133"/>
      <c r="U5" s="24" t="s">
        <v>30</v>
      </c>
      <c r="V5" s="81"/>
      <c r="W5" s="81"/>
      <c r="X5" s="81"/>
      <c r="Y5" s="81"/>
      <c r="Z5" s="81"/>
      <c r="AA5" s="81"/>
    </row>
    <row r="6" spans="1:34" ht="4.5" customHeight="1" x14ac:dyDescent="0.2">
      <c r="A6" s="82"/>
      <c r="B6" s="82"/>
      <c r="C6" s="82"/>
      <c r="D6" s="82"/>
      <c r="E6" s="82"/>
      <c r="F6" s="82"/>
      <c r="G6" s="82"/>
      <c r="H6" s="82"/>
      <c r="I6" s="82"/>
      <c r="J6" s="82"/>
      <c r="K6" s="82"/>
      <c r="L6" s="82"/>
      <c r="M6" s="82"/>
      <c r="N6" s="82"/>
      <c r="O6" s="82"/>
      <c r="P6" s="82"/>
      <c r="Q6" s="82"/>
      <c r="R6" s="82"/>
      <c r="S6" s="82"/>
      <c r="T6" s="82"/>
      <c r="U6" s="82"/>
      <c r="V6" s="82"/>
      <c r="W6" s="82"/>
      <c r="X6" s="82"/>
      <c r="Y6" s="82"/>
      <c r="Z6" s="82"/>
      <c r="AA6" s="83"/>
    </row>
    <row r="7" spans="1:34" ht="16.5" customHeight="1" x14ac:dyDescent="0.2">
      <c r="A7" s="299" t="s">
        <v>107</v>
      </c>
      <c r="B7" s="290"/>
      <c r="C7" s="290"/>
      <c r="D7" s="290"/>
      <c r="E7" s="328">
        <f>'LABOR RATE - Salaried A'!E7</f>
        <v>0</v>
      </c>
      <c r="F7" s="328"/>
      <c r="G7" s="328"/>
      <c r="H7" s="328"/>
      <c r="I7" s="328"/>
      <c r="J7" s="328"/>
      <c r="K7" s="328"/>
      <c r="L7" s="328"/>
      <c r="M7" s="328"/>
      <c r="N7" s="84"/>
      <c r="O7" s="290" t="s">
        <v>17</v>
      </c>
      <c r="P7" s="290"/>
      <c r="Q7" s="290"/>
      <c r="R7" s="290"/>
      <c r="S7" s="336" t="str">
        <f>'LABOR RATE - Salaried A'!S7</f>
        <v>Management / Engineering</v>
      </c>
      <c r="T7" s="336"/>
      <c r="U7" s="336"/>
      <c r="V7" s="336"/>
      <c r="W7" s="336"/>
      <c r="X7" s="336"/>
      <c r="Y7" s="336"/>
      <c r="Z7" s="336"/>
      <c r="AA7" s="337"/>
    </row>
    <row r="8" spans="1:34" ht="16.5" customHeight="1" x14ac:dyDescent="0.2">
      <c r="A8" s="289" t="s">
        <v>50</v>
      </c>
      <c r="B8" s="290"/>
      <c r="C8" s="290"/>
      <c r="D8" s="290"/>
      <c r="E8" s="329" t="str">
        <f>'LABOR RATE - Salaried A'!E8</f>
        <v>MASTER</v>
      </c>
      <c r="F8" s="329"/>
      <c r="G8" s="329"/>
      <c r="H8" s="329"/>
      <c r="I8" s="329"/>
      <c r="J8" s="329"/>
      <c r="K8" s="329"/>
      <c r="L8" s="329"/>
      <c r="M8" s="329"/>
      <c r="O8" s="290" t="s">
        <v>18</v>
      </c>
      <c r="P8" s="290"/>
      <c r="Q8" s="290"/>
      <c r="R8" s="290"/>
      <c r="S8" s="291"/>
      <c r="T8" s="291"/>
      <c r="U8" s="291"/>
      <c r="V8" s="291"/>
      <c r="W8" s="291"/>
      <c r="X8" s="291"/>
      <c r="Y8" s="308" t="str">
        <f>'LABOR RATE - Salaried A'!Y8:AA8</f>
        <v>1st Shift</v>
      </c>
      <c r="Z8" s="308"/>
      <c r="AA8" s="309"/>
    </row>
    <row r="9" spans="1:34" ht="16.5" customHeight="1" x14ac:dyDescent="0.2">
      <c r="A9" s="299" t="s">
        <v>108</v>
      </c>
      <c r="B9" s="290"/>
      <c r="C9" s="290"/>
      <c r="D9" s="290"/>
      <c r="E9" s="328">
        <f>'LABOR RATE - Salaried A'!E9</f>
        <v>0</v>
      </c>
      <c r="F9" s="328"/>
      <c r="G9" s="328"/>
      <c r="H9" s="328"/>
      <c r="I9" s="328"/>
      <c r="J9" s="328"/>
      <c r="K9" s="328"/>
      <c r="L9" s="328"/>
      <c r="M9" s="328"/>
      <c r="O9" s="301" t="s">
        <v>32</v>
      </c>
      <c r="P9" s="292"/>
      <c r="Q9" s="292"/>
      <c r="R9" s="292"/>
      <c r="S9" s="130" t="s">
        <v>48</v>
      </c>
      <c r="T9" s="325" t="str">
        <f>'LABOR RATE - Salaried A'!T9</f>
        <v>N/A</v>
      </c>
      <c r="U9" s="325"/>
      <c r="V9" s="325"/>
      <c r="W9" s="135" t="s">
        <v>49</v>
      </c>
      <c r="X9" s="136"/>
      <c r="Y9" s="153"/>
      <c r="Z9" s="136"/>
      <c r="AA9" s="137"/>
    </row>
    <row r="10" spans="1:34" ht="16.5" customHeight="1" x14ac:dyDescent="0.2">
      <c r="A10" s="289" t="s">
        <v>109</v>
      </c>
      <c r="B10" s="290"/>
      <c r="C10" s="290"/>
      <c r="D10" s="290"/>
      <c r="E10" s="329">
        <f>'LABOR RATE - Salaried A'!E10</f>
        <v>0</v>
      </c>
      <c r="F10" s="329"/>
      <c r="G10" s="329"/>
      <c r="H10" s="329"/>
      <c r="I10" s="329"/>
      <c r="J10" s="329"/>
      <c r="K10" s="329"/>
      <c r="L10" s="329"/>
      <c r="M10" s="329"/>
      <c r="O10" s="290" t="s">
        <v>104</v>
      </c>
      <c r="P10" s="292"/>
      <c r="Q10" s="292"/>
      <c r="R10" s="292"/>
      <c r="S10" s="326">
        <f>'LABOR RATE - Salaried A'!S10</f>
        <v>0</v>
      </c>
      <c r="T10" s="326"/>
      <c r="U10" s="326"/>
      <c r="V10" s="326"/>
      <c r="W10" s="326"/>
      <c r="X10" s="326"/>
      <c r="Y10" s="326"/>
      <c r="Z10" s="326"/>
      <c r="AA10" s="327"/>
    </row>
    <row r="11" spans="1:34" s="3" customFormat="1" ht="17.25" customHeight="1" x14ac:dyDescent="0.2">
      <c r="A11" s="289"/>
      <c r="B11" s="290"/>
      <c r="C11" s="290"/>
      <c r="D11" s="290"/>
      <c r="E11" s="95"/>
      <c r="F11" s="330"/>
      <c r="G11" s="330"/>
      <c r="H11" s="330"/>
      <c r="I11" s="330"/>
      <c r="J11" s="330"/>
      <c r="K11" s="330"/>
      <c r="L11" s="330"/>
      <c r="M11" s="330"/>
      <c r="O11" s="296"/>
      <c r="P11" s="296"/>
      <c r="Q11" s="296"/>
      <c r="R11" s="296"/>
      <c r="S11" s="297"/>
      <c r="T11" s="297"/>
      <c r="U11" s="297"/>
      <c r="V11" s="297"/>
      <c r="W11" s="297"/>
      <c r="X11" s="297"/>
      <c r="Y11" s="297"/>
      <c r="Z11" s="297"/>
      <c r="AA11" s="298"/>
      <c r="AB11" s="121"/>
      <c r="AC11" s="121"/>
      <c r="AD11" s="121"/>
      <c r="AE11" s="121"/>
      <c r="AF11" s="121"/>
      <c r="AG11" s="121"/>
      <c r="AH11" s="121"/>
    </row>
    <row r="12" spans="1:34" ht="4.5" customHeight="1" x14ac:dyDescent="0.2">
      <c r="A12" s="74"/>
      <c r="B12" s="50"/>
      <c r="C12" s="50"/>
      <c r="D12" s="50"/>
      <c r="E12" s="50"/>
      <c r="F12" s="50"/>
      <c r="G12" s="50"/>
      <c r="H12" s="50"/>
      <c r="I12" s="50"/>
      <c r="J12" s="50"/>
      <c r="K12" s="50"/>
      <c r="L12" s="50"/>
      <c r="M12" s="50"/>
      <c r="N12" s="50"/>
      <c r="O12" s="50"/>
      <c r="P12" s="280"/>
      <c r="Q12" s="280"/>
      <c r="R12" s="280"/>
      <c r="S12" s="280"/>
      <c r="T12" s="280"/>
      <c r="U12" s="280"/>
      <c r="V12" s="280"/>
      <c r="W12" s="280"/>
      <c r="X12" s="280"/>
      <c r="Y12" s="280"/>
      <c r="Z12" s="280"/>
      <c r="AA12" s="281"/>
    </row>
    <row r="13" spans="1:34" ht="12.75" customHeight="1" x14ac:dyDescent="0.2">
      <c r="A13" s="338" t="s">
        <v>51</v>
      </c>
      <c r="B13" s="283"/>
      <c r="C13" s="283"/>
      <c r="D13" s="283"/>
      <c r="E13" s="283"/>
      <c r="F13" s="283"/>
      <c r="G13" s="283"/>
      <c r="H13" s="283"/>
      <c r="I13" s="283"/>
      <c r="J13" s="283"/>
      <c r="K13" s="283"/>
      <c r="L13" s="283"/>
      <c r="M13" s="283"/>
      <c r="N13" s="283"/>
      <c r="O13" s="284"/>
      <c r="P13" s="288" t="s">
        <v>21</v>
      </c>
      <c r="Q13" s="288"/>
      <c r="R13" s="288"/>
      <c r="S13" s="288"/>
      <c r="T13" s="288" t="s">
        <v>22</v>
      </c>
      <c r="U13" s="288"/>
      <c r="V13" s="288"/>
      <c r="W13" s="288"/>
      <c r="X13" s="288" t="s">
        <v>23</v>
      </c>
      <c r="Y13" s="288"/>
      <c r="Z13" s="288"/>
      <c r="AA13" s="288"/>
    </row>
    <row r="14" spans="1:34" x14ac:dyDescent="0.2">
      <c r="A14" s="285"/>
      <c r="B14" s="286"/>
      <c r="C14" s="286"/>
      <c r="D14" s="286"/>
      <c r="E14" s="286"/>
      <c r="F14" s="286"/>
      <c r="G14" s="286"/>
      <c r="H14" s="286"/>
      <c r="I14" s="286"/>
      <c r="J14" s="286"/>
      <c r="K14" s="286"/>
      <c r="L14" s="286"/>
      <c r="M14" s="286"/>
      <c r="N14" s="286"/>
      <c r="O14" s="287"/>
      <c r="P14" s="288"/>
      <c r="Q14" s="288"/>
      <c r="R14" s="288"/>
      <c r="S14" s="288"/>
      <c r="T14" s="288"/>
      <c r="U14" s="288"/>
      <c r="V14" s="288"/>
      <c r="W14" s="288"/>
      <c r="X14" s="288"/>
      <c r="Y14" s="288"/>
      <c r="Z14" s="288"/>
      <c r="AA14" s="288"/>
    </row>
    <row r="15" spans="1:34" ht="17.25" customHeight="1" x14ac:dyDescent="0.2">
      <c r="A15" s="8" t="s">
        <v>4</v>
      </c>
      <c r="B15" s="211" t="s">
        <v>31</v>
      </c>
      <c r="C15" s="212"/>
      <c r="D15" s="212"/>
      <c r="E15" s="212"/>
      <c r="F15" s="212"/>
      <c r="G15" s="212"/>
      <c r="H15" s="212"/>
      <c r="I15" s="212"/>
      <c r="J15" s="212"/>
      <c r="K15" s="212"/>
      <c r="L15" s="212"/>
      <c r="M15" s="212"/>
      <c r="N15" s="212"/>
      <c r="O15" s="213"/>
      <c r="P15" s="199"/>
      <c r="Q15" s="199"/>
      <c r="R15" s="199"/>
      <c r="S15" s="199"/>
      <c r="T15" s="198">
        <f>P15/2</f>
        <v>0</v>
      </c>
      <c r="U15" s="198"/>
      <c r="V15" s="198"/>
      <c r="W15" s="198"/>
      <c r="X15" s="198">
        <f>P15</f>
        <v>0</v>
      </c>
      <c r="Y15" s="198"/>
      <c r="Z15" s="198"/>
      <c r="AA15" s="198"/>
    </row>
    <row r="16" spans="1:34" ht="15.75" customHeight="1" x14ac:dyDescent="0.2">
      <c r="A16" s="74"/>
      <c r="B16" s="269" t="s">
        <v>75</v>
      </c>
      <c r="C16" s="269"/>
      <c r="D16" s="269"/>
      <c r="E16" s="269"/>
      <c r="F16" s="269"/>
      <c r="G16" s="269"/>
      <c r="H16" s="269"/>
      <c r="I16" s="269"/>
      <c r="J16" s="269"/>
      <c r="K16" s="77"/>
      <c r="L16" s="77"/>
      <c r="M16" s="279"/>
      <c r="N16" s="279"/>
      <c r="O16" s="77"/>
      <c r="P16" s="264"/>
      <c r="Q16" s="264"/>
      <c r="R16" s="264"/>
      <c r="S16" s="264"/>
      <c r="T16" s="264"/>
      <c r="U16" s="264"/>
      <c r="V16" s="264"/>
      <c r="W16" s="264"/>
      <c r="X16" s="264"/>
      <c r="Y16" s="264"/>
      <c r="Z16" s="264"/>
      <c r="AA16" s="265"/>
    </row>
    <row r="17" spans="1:34" ht="15.75" customHeight="1" x14ac:dyDescent="0.2">
      <c r="A17" s="200"/>
      <c r="B17" s="201"/>
      <c r="C17" s="226" t="s">
        <v>5</v>
      </c>
      <c r="D17" s="226"/>
      <c r="E17" s="226"/>
      <c r="F17" s="226"/>
      <c r="G17" s="226"/>
      <c r="H17" s="76"/>
      <c r="I17" s="76"/>
      <c r="J17" s="126">
        <f>'LABOR RATE - Salaried A'!J17</f>
        <v>0</v>
      </c>
      <c r="K17" s="14" t="s">
        <v>26</v>
      </c>
      <c r="L17" s="39" t="s">
        <v>29</v>
      </c>
      <c r="M17" s="268">
        <f>'LABOR RATE - Salaried A'!M17</f>
        <v>0</v>
      </c>
      <c r="N17" s="268">
        <f>'LABOR RATE - Salaried A'!N17</f>
        <v>0</v>
      </c>
      <c r="P17" s="198">
        <f>IF(J17&gt;0,$P$15*J17/100,M17)</f>
        <v>0</v>
      </c>
      <c r="Q17" s="198"/>
      <c r="R17" s="198"/>
      <c r="S17" s="198"/>
      <c r="T17" s="198">
        <f>P17/2</f>
        <v>0</v>
      </c>
      <c r="U17" s="198"/>
      <c r="V17" s="198"/>
      <c r="W17" s="198"/>
      <c r="X17" s="198">
        <f>P17</f>
        <v>0</v>
      </c>
      <c r="Y17" s="198"/>
      <c r="Z17" s="198"/>
      <c r="AA17" s="198"/>
      <c r="AB17" s="1"/>
      <c r="AC17" s="154"/>
      <c r="AD17" s="154"/>
      <c r="AE17" s="154"/>
      <c r="AF17" s="154"/>
      <c r="AG17" s="154"/>
      <c r="AH17" s="154"/>
    </row>
    <row r="18" spans="1:34" ht="15.75" customHeight="1" x14ac:dyDescent="0.2">
      <c r="A18" s="200"/>
      <c r="B18" s="201"/>
      <c r="C18" s="75" t="s">
        <v>19</v>
      </c>
      <c r="D18" s="76"/>
      <c r="E18" s="76"/>
      <c r="F18" s="76"/>
      <c r="G18" s="76"/>
      <c r="H18" s="76"/>
      <c r="I18" s="76"/>
      <c r="J18" s="56"/>
      <c r="K18" s="14"/>
      <c r="L18" s="76"/>
      <c r="M18" s="277"/>
      <c r="N18" s="277"/>
      <c r="P18" s="278"/>
      <c r="Q18" s="278"/>
      <c r="R18" s="278"/>
      <c r="S18" s="278"/>
      <c r="T18" s="270" t="s">
        <v>35</v>
      </c>
      <c r="U18" s="228"/>
      <c r="V18" s="228"/>
      <c r="W18" s="228"/>
      <c r="X18" s="270" t="s">
        <v>35</v>
      </c>
      <c r="Y18" s="228"/>
      <c r="Z18" s="228"/>
      <c r="AA18" s="229"/>
      <c r="AB18" s="1"/>
      <c r="AC18" s="154"/>
      <c r="AD18" s="154"/>
      <c r="AE18" s="154"/>
      <c r="AF18" s="154"/>
      <c r="AG18" s="154"/>
      <c r="AH18" s="154"/>
    </row>
    <row r="19" spans="1:34" ht="15.75" customHeight="1" x14ac:dyDescent="0.2">
      <c r="A19" s="200"/>
      <c r="B19" s="201"/>
      <c r="C19" s="317" t="str">
        <f>'LABOR RATE - Salaried A'!C19</f>
        <v>Holiday</v>
      </c>
      <c r="D19" s="317"/>
      <c r="E19" s="317"/>
      <c r="F19" s="317"/>
      <c r="G19" s="317"/>
      <c r="H19" s="317"/>
      <c r="I19" s="76"/>
      <c r="J19" s="126">
        <f>'LABOR RATE - Salaried A'!J19</f>
        <v>0</v>
      </c>
      <c r="K19" s="14" t="s">
        <v>26</v>
      </c>
      <c r="L19" s="76" t="s">
        <v>28</v>
      </c>
      <c r="M19" s="268">
        <f>'LABOR RATE - Salaried A'!M19</f>
        <v>0</v>
      </c>
      <c r="N19" s="268">
        <f>'LABOR RATE - Salaried A'!N19</f>
        <v>0</v>
      </c>
      <c r="P19" s="318">
        <f t="shared" ref="P19:P23" si="0">IF(J19&gt;0,$P$15*J19/100,M19)</f>
        <v>0</v>
      </c>
      <c r="Q19" s="319"/>
      <c r="R19" s="319"/>
      <c r="S19" s="320"/>
      <c r="T19" s="199"/>
      <c r="U19" s="199"/>
      <c r="V19" s="199"/>
      <c r="W19" s="199"/>
      <c r="X19" s="199"/>
      <c r="Y19" s="199"/>
      <c r="Z19" s="199"/>
      <c r="AA19" s="199"/>
      <c r="AB19" s="1"/>
      <c r="AC19" s="154"/>
      <c r="AD19" s="154"/>
      <c r="AE19" s="154"/>
      <c r="AF19" s="154"/>
      <c r="AG19" s="154"/>
      <c r="AH19" s="154"/>
    </row>
    <row r="20" spans="1:34" ht="15.75" customHeight="1" x14ac:dyDescent="0.2">
      <c r="A20" s="200"/>
      <c r="B20" s="201"/>
      <c r="C20" s="317" t="str">
        <f>'LABOR RATE - Salaried A'!C20</f>
        <v>Sick &amp; Personal</v>
      </c>
      <c r="D20" s="317"/>
      <c r="E20" s="317"/>
      <c r="F20" s="317"/>
      <c r="G20" s="317"/>
      <c r="H20" s="317"/>
      <c r="I20" s="76"/>
      <c r="J20" s="126">
        <f>'LABOR RATE - Salaried A'!J20</f>
        <v>0</v>
      </c>
      <c r="K20" s="14" t="s">
        <v>26</v>
      </c>
      <c r="L20" s="76" t="s">
        <v>28</v>
      </c>
      <c r="M20" s="268">
        <f>'LABOR RATE - Salaried A'!M20</f>
        <v>0</v>
      </c>
      <c r="N20" s="268">
        <f>'LABOR RATE - Salaried A'!N20</f>
        <v>0</v>
      </c>
      <c r="P20" s="318">
        <f t="shared" si="0"/>
        <v>0</v>
      </c>
      <c r="Q20" s="319"/>
      <c r="R20" s="319"/>
      <c r="S20" s="320"/>
      <c r="T20" s="199"/>
      <c r="U20" s="199"/>
      <c r="V20" s="199"/>
      <c r="W20" s="199"/>
      <c r="X20" s="199"/>
      <c r="Y20" s="199"/>
      <c r="Z20" s="199"/>
      <c r="AA20" s="199"/>
      <c r="AB20" s="1"/>
      <c r="AC20" s="154"/>
      <c r="AD20" s="154"/>
      <c r="AE20" s="154"/>
      <c r="AF20" s="154"/>
      <c r="AG20" s="154"/>
      <c r="AH20" s="154"/>
    </row>
    <row r="21" spans="1:34" ht="15.75" customHeight="1" x14ac:dyDescent="0.2">
      <c r="A21" s="200"/>
      <c r="B21" s="201"/>
      <c r="C21" s="317">
        <f>'LABOR RATE - Salaried A'!C21</f>
        <v>0</v>
      </c>
      <c r="D21" s="317"/>
      <c r="E21" s="317"/>
      <c r="F21" s="317"/>
      <c r="G21" s="317"/>
      <c r="H21" s="317"/>
      <c r="I21" s="76"/>
      <c r="J21" s="126">
        <f>'LABOR RATE - Salaried A'!J21</f>
        <v>0</v>
      </c>
      <c r="K21" s="14" t="s">
        <v>26</v>
      </c>
      <c r="L21" s="76" t="s">
        <v>28</v>
      </c>
      <c r="M21" s="268">
        <f>'LABOR RATE - Salaried A'!M21</f>
        <v>0</v>
      </c>
      <c r="N21" s="268">
        <f>'LABOR RATE - Salaried A'!N21</f>
        <v>0</v>
      </c>
      <c r="P21" s="318">
        <f t="shared" si="0"/>
        <v>0</v>
      </c>
      <c r="Q21" s="319"/>
      <c r="R21" s="319"/>
      <c r="S21" s="320"/>
      <c r="T21" s="199"/>
      <c r="U21" s="199"/>
      <c r="V21" s="199"/>
      <c r="W21" s="199"/>
      <c r="X21" s="199"/>
      <c r="Y21" s="199"/>
      <c r="Z21" s="199"/>
      <c r="AA21" s="199"/>
      <c r="AB21" s="1"/>
      <c r="AC21" s="154"/>
      <c r="AD21" s="154"/>
      <c r="AE21" s="154"/>
      <c r="AF21" s="154"/>
      <c r="AG21" s="154"/>
      <c r="AH21" s="154"/>
    </row>
    <row r="22" spans="1:34" ht="15.75" customHeight="1" x14ac:dyDescent="0.2">
      <c r="A22" s="200"/>
      <c r="B22" s="201"/>
      <c r="C22" s="317">
        <f>'LABOR RATE - Salaried A'!C22</f>
        <v>0</v>
      </c>
      <c r="D22" s="317"/>
      <c r="E22" s="317"/>
      <c r="F22" s="317"/>
      <c r="G22" s="317"/>
      <c r="H22" s="317"/>
      <c r="I22" s="76"/>
      <c r="J22" s="126">
        <f>'LABOR RATE - Salaried A'!J22</f>
        <v>0</v>
      </c>
      <c r="K22" s="14" t="s">
        <v>26</v>
      </c>
      <c r="L22" s="76" t="s">
        <v>28</v>
      </c>
      <c r="M22" s="268">
        <f>'LABOR RATE - Salaried A'!M22</f>
        <v>0</v>
      </c>
      <c r="N22" s="268">
        <f>'LABOR RATE - Salaried A'!N22</f>
        <v>0</v>
      </c>
      <c r="P22" s="318">
        <f t="shared" si="0"/>
        <v>0</v>
      </c>
      <c r="Q22" s="319"/>
      <c r="R22" s="319"/>
      <c r="S22" s="320"/>
      <c r="T22" s="199"/>
      <c r="U22" s="199"/>
      <c r="V22" s="199"/>
      <c r="W22" s="199"/>
      <c r="X22" s="199"/>
      <c r="Y22" s="199"/>
      <c r="Z22" s="199"/>
      <c r="AA22" s="199"/>
      <c r="AB22" s="1"/>
      <c r="AC22" s="154"/>
      <c r="AD22" s="154"/>
      <c r="AE22" s="154"/>
      <c r="AF22" s="154"/>
      <c r="AG22" s="154"/>
      <c r="AH22" s="154"/>
    </row>
    <row r="23" spans="1:34" ht="15.75" customHeight="1" x14ac:dyDescent="0.2">
      <c r="A23" s="194"/>
      <c r="B23" s="195"/>
      <c r="C23" s="317">
        <f>'LABOR RATE - Salaried A'!C23</f>
        <v>0</v>
      </c>
      <c r="D23" s="317"/>
      <c r="E23" s="317"/>
      <c r="F23" s="317"/>
      <c r="G23" s="317"/>
      <c r="H23" s="317"/>
      <c r="I23" s="27"/>
      <c r="J23" s="126">
        <f>'LABOR RATE - Salaried A'!J23</f>
        <v>0</v>
      </c>
      <c r="K23" s="14" t="s">
        <v>26</v>
      </c>
      <c r="L23" s="76" t="s">
        <v>28</v>
      </c>
      <c r="M23" s="268">
        <f>'LABOR RATE - Salaried A'!M23</f>
        <v>0</v>
      </c>
      <c r="N23" s="268">
        <f>'LABOR RATE - Salaried A'!N23</f>
        <v>0</v>
      </c>
      <c r="O23" s="28"/>
      <c r="P23" s="318">
        <f t="shared" si="0"/>
        <v>0</v>
      </c>
      <c r="Q23" s="319"/>
      <c r="R23" s="319"/>
      <c r="S23" s="320"/>
      <c r="T23" s="199"/>
      <c r="U23" s="199"/>
      <c r="V23" s="199"/>
      <c r="W23" s="199"/>
      <c r="X23" s="199"/>
      <c r="Y23" s="199"/>
      <c r="Z23" s="199"/>
      <c r="AA23" s="199"/>
      <c r="AB23" s="1"/>
      <c r="AC23" s="154"/>
      <c r="AD23" s="154"/>
      <c r="AE23" s="154"/>
      <c r="AF23" s="154"/>
      <c r="AG23" s="154"/>
      <c r="AH23" s="154"/>
    </row>
    <row r="24" spans="1:34" ht="15.75" customHeight="1" x14ac:dyDescent="0.2">
      <c r="A24" s="8" t="s">
        <v>6</v>
      </c>
      <c r="B24" s="212" t="s">
        <v>14</v>
      </c>
      <c r="C24" s="212"/>
      <c r="D24" s="212"/>
      <c r="E24" s="212"/>
      <c r="F24" s="212"/>
      <c r="G24" s="212"/>
      <c r="H24" s="212"/>
      <c r="I24" s="212"/>
      <c r="J24" s="212"/>
      <c r="K24" s="212"/>
      <c r="L24" s="212"/>
      <c r="M24" s="212"/>
      <c r="N24" s="212"/>
      <c r="O24" s="213"/>
      <c r="P24" s="198">
        <f>SUM(P17:S23)</f>
        <v>0</v>
      </c>
      <c r="Q24" s="198"/>
      <c r="R24" s="198"/>
      <c r="S24" s="198"/>
      <c r="T24" s="198">
        <f>SUM(T17:W23)</f>
        <v>0</v>
      </c>
      <c r="U24" s="198"/>
      <c r="V24" s="198"/>
      <c r="W24" s="198"/>
      <c r="X24" s="198">
        <f>SUM(X17:AA23)</f>
        <v>0</v>
      </c>
      <c r="Y24" s="198"/>
      <c r="Z24" s="198"/>
      <c r="AA24" s="198"/>
      <c r="AB24" s="1"/>
      <c r="AC24" s="154"/>
      <c r="AD24" s="154"/>
      <c r="AE24" s="154"/>
      <c r="AF24" s="154"/>
      <c r="AG24" s="154"/>
      <c r="AH24" s="154"/>
    </row>
    <row r="25" spans="1:34" ht="4.5" customHeight="1" x14ac:dyDescent="0.2">
      <c r="A25" s="10"/>
      <c r="C25" s="7"/>
      <c r="P25" s="55"/>
      <c r="Q25" s="55"/>
      <c r="R25" s="55"/>
      <c r="S25" s="55"/>
      <c r="T25" s="55"/>
      <c r="U25" s="55"/>
      <c r="V25" s="55"/>
      <c r="W25" s="55"/>
      <c r="X25" s="55"/>
      <c r="Y25" s="55"/>
      <c r="Z25" s="55"/>
      <c r="AA25" s="85"/>
      <c r="AB25" s="1"/>
      <c r="AC25" s="154"/>
      <c r="AD25" s="154"/>
      <c r="AE25" s="154"/>
      <c r="AF25" s="154"/>
      <c r="AG25" s="154"/>
      <c r="AH25" s="154"/>
    </row>
    <row r="26" spans="1:34" ht="15.75" customHeight="1" x14ac:dyDescent="0.2">
      <c r="A26" s="8" t="s">
        <v>7</v>
      </c>
      <c r="B26" s="212" t="s">
        <v>20</v>
      </c>
      <c r="C26" s="212"/>
      <c r="D26" s="212"/>
      <c r="E26" s="212"/>
      <c r="F26" s="212"/>
      <c r="G26" s="212"/>
      <c r="H26" s="212"/>
      <c r="I26" s="212"/>
      <c r="J26" s="212"/>
      <c r="K26" s="212"/>
      <c r="L26" s="212"/>
      <c r="M26" s="212"/>
      <c r="N26" s="212"/>
      <c r="O26" s="213"/>
      <c r="P26" s="274">
        <f>P24+P15</f>
        <v>0</v>
      </c>
      <c r="Q26" s="275"/>
      <c r="R26" s="275"/>
      <c r="S26" s="275"/>
      <c r="T26" s="274">
        <f>T24+T15</f>
        <v>0</v>
      </c>
      <c r="U26" s="275"/>
      <c r="V26" s="275"/>
      <c r="W26" s="275"/>
      <c r="X26" s="274">
        <f>X24+X15</f>
        <v>0</v>
      </c>
      <c r="Y26" s="275"/>
      <c r="Z26" s="275"/>
      <c r="AA26" s="275"/>
      <c r="AB26" s="1"/>
      <c r="AC26" s="154"/>
      <c r="AD26" s="154"/>
      <c r="AE26" s="154"/>
      <c r="AF26" s="154"/>
      <c r="AG26" s="154"/>
      <c r="AH26" s="154"/>
    </row>
    <row r="27" spans="1:34" ht="15.75" customHeight="1" x14ac:dyDescent="0.2">
      <c r="A27" s="74"/>
      <c r="B27" s="269" t="s">
        <v>76</v>
      </c>
      <c r="C27" s="269"/>
      <c r="D27" s="269"/>
      <c r="E27" s="269"/>
      <c r="F27" s="269"/>
      <c r="G27" s="269"/>
      <c r="H27" s="269"/>
      <c r="I27" s="269"/>
      <c r="J27" s="269"/>
      <c r="K27" s="269"/>
      <c r="M27" s="276"/>
      <c r="N27" s="276"/>
      <c r="P27" s="264"/>
      <c r="Q27" s="264"/>
      <c r="R27" s="264"/>
      <c r="S27" s="264"/>
      <c r="T27" s="228"/>
      <c r="U27" s="228"/>
      <c r="V27" s="228"/>
      <c r="W27" s="228"/>
      <c r="X27" s="228"/>
      <c r="Y27" s="228"/>
      <c r="Z27" s="228"/>
      <c r="AA27" s="229"/>
      <c r="AB27" s="1"/>
      <c r="AC27" s="154"/>
      <c r="AD27" s="154"/>
      <c r="AE27" s="154"/>
      <c r="AF27" s="154"/>
      <c r="AG27" s="154"/>
      <c r="AH27" s="154"/>
    </row>
    <row r="28" spans="1:34" ht="15.75" customHeight="1" x14ac:dyDescent="0.2">
      <c r="A28" s="200"/>
      <c r="B28" s="201"/>
      <c r="C28" s="272" t="s">
        <v>8</v>
      </c>
      <c r="D28" s="272"/>
      <c r="E28" s="272"/>
      <c r="F28" s="272"/>
      <c r="G28" s="272"/>
      <c r="J28" s="126">
        <f>'LABOR RATE - Salaried A'!J28</f>
        <v>0</v>
      </c>
      <c r="K28" s="14" t="s">
        <v>26</v>
      </c>
      <c r="L28" s="76" t="s">
        <v>28</v>
      </c>
      <c r="M28" s="268">
        <f>'LABOR RATE - Salaried A'!M28</f>
        <v>0</v>
      </c>
      <c r="N28" s="268">
        <f>'LABOR RATE - Salaried A'!N28</f>
        <v>0</v>
      </c>
      <c r="O28" s="76"/>
      <c r="P28" s="198">
        <f t="shared" ref="P28:P29" si="1">IF(J28&gt;0,$P$15*J28/100,M28)</f>
        <v>0</v>
      </c>
      <c r="Q28" s="198"/>
      <c r="R28" s="198"/>
      <c r="S28" s="198"/>
      <c r="T28" s="273" t="s">
        <v>34</v>
      </c>
      <c r="U28" s="231"/>
      <c r="V28" s="231"/>
      <c r="W28" s="231"/>
      <c r="X28" s="231"/>
      <c r="Y28" s="231"/>
      <c r="Z28" s="231"/>
      <c r="AA28" s="232"/>
      <c r="AB28" s="1"/>
      <c r="AC28" s="154"/>
      <c r="AD28" s="154"/>
      <c r="AE28" s="154"/>
      <c r="AF28" s="154"/>
      <c r="AG28" s="154"/>
      <c r="AH28" s="154"/>
    </row>
    <row r="29" spans="1:34" ht="15.75" customHeight="1" x14ac:dyDescent="0.2">
      <c r="A29" s="200"/>
      <c r="B29" s="201"/>
      <c r="C29" s="272" t="s">
        <v>9</v>
      </c>
      <c r="D29" s="272"/>
      <c r="E29" s="272"/>
      <c r="F29" s="272"/>
      <c r="G29" s="272"/>
      <c r="J29" s="126">
        <f>'LABOR RATE - Salaried A'!J29</f>
        <v>0</v>
      </c>
      <c r="K29" s="14" t="s">
        <v>26</v>
      </c>
      <c r="L29" s="76" t="s">
        <v>28</v>
      </c>
      <c r="M29" s="268">
        <f>'LABOR RATE - Salaried A'!M29</f>
        <v>0</v>
      </c>
      <c r="N29" s="268">
        <f>'LABOR RATE - Salaried A'!N29</f>
        <v>0</v>
      </c>
      <c r="O29" s="76"/>
      <c r="P29" s="198">
        <f t="shared" si="1"/>
        <v>0</v>
      </c>
      <c r="Q29" s="198"/>
      <c r="R29" s="198"/>
      <c r="S29" s="198"/>
      <c r="T29" s="236"/>
      <c r="U29" s="237"/>
      <c r="V29" s="237"/>
      <c r="W29" s="237"/>
      <c r="X29" s="237"/>
      <c r="Y29" s="237"/>
      <c r="Z29" s="237"/>
      <c r="AA29" s="238"/>
      <c r="AB29" s="1"/>
      <c r="AC29" s="154"/>
      <c r="AD29" s="154"/>
      <c r="AE29" s="154"/>
      <c r="AF29" s="154"/>
      <c r="AG29" s="154"/>
      <c r="AH29" s="154"/>
    </row>
    <row r="30" spans="1:34" ht="15.75" customHeight="1" x14ac:dyDescent="0.2">
      <c r="A30" s="200"/>
      <c r="B30" s="201"/>
      <c r="C30" s="29" t="s">
        <v>33</v>
      </c>
      <c r="J30" s="54"/>
      <c r="M30" s="271"/>
      <c r="N30" s="271"/>
      <c r="P30" s="264"/>
      <c r="Q30" s="264"/>
      <c r="R30" s="264"/>
      <c r="S30" s="264"/>
      <c r="T30" s="270" t="s">
        <v>35</v>
      </c>
      <c r="U30" s="228"/>
      <c r="V30" s="228"/>
      <c r="W30" s="228"/>
      <c r="X30" s="270" t="s">
        <v>35</v>
      </c>
      <c r="Y30" s="228"/>
      <c r="Z30" s="228"/>
      <c r="AA30" s="229"/>
      <c r="AB30" s="1"/>
      <c r="AC30" s="154"/>
      <c r="AD30" s="154"/>
      <c r="AE30" s="154"/>
      <c r="AF30" s="154"/>
      <c r="AG30" s="154"/>
      <c r="AH30" s="154"/>
    </row>
    <row r="31" spans="1:34" ht="15.75" customHeight="1" x14ac:dyDescent="0.2">
      <c r="A31" s="200"/>
      <c r="B31" s="201"/>
      <c r="C31" s="317">
        <f>'LABOR RATE - Salaried A'!C31</f>
        <v>0</v>
      </c>
      <c r="D31" s="317"/>
      <c r="E31" s="317"/>
      <c r="F31" s="317"/>
      <c r="G31" s="317"/>
      <c r="H31" s="317"/>
      <c r="I31" s="76"/>
      <c r="J31" s="126">
        <f>'LABOR RATE - Salaried A'!J31</f>
        <v>0</v>
      </c>
      <c r="K31" s="14" t="s">
        <v>26</v>
      </c>
      <c r="L31" s="76" t="s">
        <v>28</v>
      </c>
      <c r="M31" s="268">
        <f>'LABOR RATE - Salaried A'!M31</f>
        <v>0</v>
      </c>
      <c r="N31" s="268">
        <f>'LABOR RATE - Salaried A'!N31</f>
        <v>0</v>
      </c>
      <c r="O31" s="76"/>
      <c r="P31" s="198">
        <f t="shared" ref="P31:P39" si="2">IF(J31&gt;0,$P$15*J31/100,M31)</f>
        <v>0</v>
      </c>
      <c r="Q31" s="198"/>
      <c r="R31" s="198"/>
      <c r="S31" s="198"/>
      <c r="T31" s="199"/>
      <c r="U31" s="199"/>
      <c r="V31" s="199"/>
      <c r="W31" s="199"/>
      <c r="X31" s="199"/>
      <c r="Y31" s="199"/>
      <c r="Z31" s="199"/>
      <c r="AA31" s="199"/>
      <c r="AB31" s="1"/>
      <c r="AC31" s="154"/>
      <c r="AD31" s="154"/>
      <c r="AE31" s="154"/>
      <c r="AF31" s="154"/>
      <c r="AG31" s="154"/>
      <c r="AH31" s="154"/>
    </row>
    <row r="32" spans="1:34" ht="15.75" customHeight="1" x14ac:dyDescent="0.2">
      <c r="A32" s="200"/>
      <c r="B32" s="201"/>
      <c r="C32" s="317">
        <f>'LABOR RATE - Salaried A'!C32</f>
        <v>0</v>
      </c>
      <c r="D32" s="317"/>
      <c r="E32" s="317"/>
      <c r="F32" s="317"/>
      <c r="G32" s="317"/>
      <c r="H32" s="317"/>
      <c r="I32" s="76"/>
      <c r="J32" s="126">
        <f>'LABOR RATE - Salaried A'!J32</f>
        <v>0</v>
      </c>
      <c r="K32" s="14" t="s">
        <v>26</v>
      </c>
      <c r="L32" s="76" t="s">
        <v>28</v>
      </c>
      <c r="M32" s="268">
        <f>'LABOR RATE - Salaried A'!M32</f>
        <v>0</v>
      </c>
      <c r="N32" s="268">
        <f>'LABOR RATE - Salaried A'!N32</f>
        <v>0</v>
      </c>
      <c r="O32" s="76"/>
      <c r="P32" s="198">
        <f t="shared" si="2"/>
        <v>0</v>
      </c>
      <c r="Q32" s="198"/>
      <c r="R32" s="198"/>
      <c r="S32" s="198"/>
      <c r="T32" s="199"/>
      <c r="U32" s="199"/>
      <c r="V32" s="199"/>
      <c r="W32" s="199"/>
      <c r="X32" s="199"/>
      <c r="Y32" s="199"/>
      <c r="Z32" s="199"/>
      <c r="AA32" s="199"/>
      <c r="AB32" s="1"/>
      <c r="AC32" s="154"/>
      <c r="AD32" s="154"/>
      <c r="AE32" s="154"/>
      <c r="AF32" s="154"/>
      <c r="AG32" s="154"/>
      <c r="AH32" s="154"/>
    </row>
    <row r="33" spans="1:34" ht="15.75" customHeight="1" x14ac:dyDescent="0.2">
      <c r="A33" s="200"/>
      <c r="B33" s="201"/>
      <c r="C33" s="321">
        <f>'LABOR RATE - Salaried A'!C33</f>
        <v>0</v>
      </c>
      <c r="D33" s="321"/>
      <c r="E33" s="321"/>
      <c r="F33" s="321"/>
      <c r="G33" s="321"/>
      <c r="H33" s="321"/>
      <c r="I33" s="76"/>
      <c r="J33" s="126">
        <f>'LABOR RATE - Salaried A'!J33</f>
        <v>0</v>
      </c>
      <c r="K33" s="14" t="s">
        <v>26</v>
      </c>
      <c r="L33" s="76" t="s">
        <v>28</v>
      </c>
      <c r="M33" s="268">
        <f>'LABOR RATE - Salaried A'!M33</f>
        <v>0</v>
      </c>
      <c r="N33" s="268">
        <f>'LABOR RATE - Salaried A'!N33</f>
        <v>0</v>
      </c>
      <c r="P33" s="198">
        <f t="shared" si="2"/>
        <v>0</v>
      </c>
      <c r="Q33" s="198"/>
      <c r="R33" s="198"/>
      <c r="S33" s="198"/>
      <c r="T33" s="199"/>
      <c r="U33" s="199"/>
      <c r="V33" s="199"/>
      <c r="W33" s="199"/>
      <c r="X33" s="199"/>
      <c r="Y33" s="199"/>
      <c r="Z33" s="199"/>
      <c r="AA33" s="199"/>
      <c r="AB33" s="1"/>
      <c r="AC33" s="154"/>
      <c r="AD33" s="154"/>
      <c r="AE33" s="154"/>
      <c r="AF33" s="154"/>
      <c r="AG33" s="154"/>
      <c r="AH33" s="154"/>
    </row>
    <row r="34" spans="1:34" ht="15.75" customHeight="1" x14ac:dyDescent="0.2">
      <c r="A34" s="200"/>
      <c r="B34" s="201"/>
      <c r="C34" s="317">
        <f>'LABOR RATE - Salaried A'!C34</f>
        <v>0</v>
      </c>
      <c r="D34" s="317"/>
      <c r="E34" s="317"/>
      <c r="F34" s="317"/>
      <c r="G34" s="317"/>
      <c r="H34" s="317"/>
      <c r="I34" s="76"/>
      <c r="J34" s="126">
        <f>'LABOR RATE - Salaried A'!J34</f>
        <v>0</v>
      </c>
      <c r="K34" s="14" t="s">
        <v>26</v>
      </c>
      <c r="L34" s="76" t="s">
        <v>28</v>
      </c>
      <c r="M34" s="268">
        <f>'LABOR RATE - Salaried A'!M34</f>
        <v>0</v>
      </c>
      <c r="N34" s="268">
        <f>'LABOR RATE - Salaried A'!N34</f>
        <v>0</v>
      </c>
      <c r="P34" s="198">
        <f t="shared" si="2"/>
        <v>0</v>
      </c>
      <c r="Q34" s="198"/>
      <c r="R34" s="198"/>
      <c r="S34" s="198"/>
      <c r="T34" s="199"/>
      <c r="U34" s="199"/>
      <c r="V34" s="199"/>
      <c r="W34" s="199"/>
      <c r="X34" s="199"/>
      <c r="Y34" s="199"/>
      <c r="Z34" s="199"/>
      <c r="AA34" s="199"/>
      <c r="AB34" s="1"/>
      <c r="AC34" s="154"/>
      <c r="AD34" s="154"/>
      <c r="AE34" s="154"/>
      <c r="AF34" s="154"/>
      <c r="AG34" s="154"/>
      <c r="AH34" s="154"/>
    </row>
    <row r="35" spans="1:34" ht="15.75" customHeight="1" x14ac:dyDescent="0.2">
      <c r="A35" s="200"/>
      <c r="B35" s="201"/>
      <c r="C35" s="317">
        <f>'LABOR RATE - Salaried A'!C35</f>
        <v>0</v>
      </c>
      <c r="D35" s="317"/>
      <c r="E35" s="317"/>
      <c r="F35" s="317"/>
      <c r="G35" s="317"/>
      <c r="H35" s="317"/>
      <c r="I35" s="76"/>
      <c r="J35" s="126">
        <f>'LABOR RATE - Salaried A'!J35</f>
        <v>0</v>
      </c>
      <c r="K35" s="14" t="s">
        <v>26</v>
      </c>
      <c r="L35" s="76" t="s">
        <v>28</v>
      </c>
      <c r="M35" s="268">
        <f>'LABOR RATE - Salaried A'!M35</f>
        <v>0</v>
      </c>
      <c r="N35" s="268">
        <f>'LABOR RATE - Salaried A'!N35</f>
        <v>0</v>
      </c>
      <c r="O35" s="76"/>
      <c r="P35" s="198">
        <f t="shared" si="2"/>
        <v>0</v>
      </c>
      <c r="Q35" s="198"/>
      <c r="R35" s="198"/>
      <c r="S35" s="198"/>
      <c r="T35" s="199"/>
      <c r="U35" s="199"/>
      <c r="V35" s="199"/>
      <c r="W35" s="199"/>
      <c r="X35" s="199"/>
      <c r="Y35" s="199"/>
      <c r="Z35" s="199"/>
      <c r="AA35" s="199"/>
      <c r="AB35" s="1"/>
      <c r="AC35" s="154"/>
      <c r="AD35" s="154"/>
      <c r="AE35" s="154"/>
      <c r="AF35" s="154"/>
      <c r="AG35" s="154"/>
      <c r="AH35" s="154"/>
    </row>
    <row r="36" spans="1:34" ht="15.75" customHeight="1" x14ac:dyDescent="0.2">
      <c r="A36" s="200"/>
      <c r="B36" s="201"/>
      <c r="C36" s="317">
        <f>'LABOR RATE - Salaried A'!C36</f>
        <v>0</v>
      </c>
      <c r="D36" s="317"/>
      <c r="E36" s="317"/>
      <c r="F36" s="317"/>
      <c r="G36" s="317"/>
      <c r="H36" s="317"/>
      <c r="I36" s="27"/>
      <c r="J36" s="126">
        <f>'LABOR RATE - Salaried A'!J36</f>
        <v>0</v>
      </c>
      <c r="K36" s="14" t="s">
        <v>26</v>
      </c>
      <c r="L36" s="76" t="s">
        <v>28</v>
      </c>
      <c r="M36" s="268">
        <f>'LABOR RATE - Salaried A'!M36</f>
        <v>0</v>
      </c>
      <c r="N36" s="268">
        <f>'LABOR RATE - Salaried A'!N36</f>
        <v>0</v>
      </c>
      <c r="O36" s="27"/>
      <c r="P36" s="198">
        <f t="shared" si="2"/>
        <v>0</v>
      </c>
      <c r="Q36" s="198"/>
      <c r="R36" s="198"/>
      <c r="S36" s="198"/>
      <c r="T36" s="199"/>
      <c r="U36" s="199"/>
      <c r="V36" s="199"/>
      <c r="W36" s="199"/>
      <c r="X36" s="199"/>
      <c r="Y36" s="199"/>
      <c r="Z36" s="199"/>
      <c r="AA36" s="199"/>
      <c r="AB36" s="1"/>
      <c r="AC36" s="154"/>
      <c r="AD36" s="154"/>
      <c r="AE36" s="154"/>
      <c r="AF36" s="154"/>
      <c r="AG36" s="154"/>
      <c r="AH36" s="154"/>
    </row>
    <row r="37" spans="1:34" ht="15.75" customHeight="1" x14ac:dyDescent="0.2">
      <c r="A37" s="200"/>
      <c r="B37" s="201"/>
      <c r="C37" s="317">
        <f>'LABOR RATE - Salaried A'!C37</f>
        <v>0</v>
      </c>
      <c r="D37" s="317"/>
      <c r="E37" s="317"/>
      <c r="F37" s="317"/>
      <c r="G37" s="317"/>
      <c r="H37" s="317"/>
      <c r="I37" s="76"/>
      <c r="J37" s="126">
        <f>'LABOR RATE - Salaried A'!J37</f>
        <v>0</v>
      </c>
      <c r="K37" s="14" t="s">
        <v>26</v>
      </c>
      <c r="L37" s="76" t="s">
        <v>28</v>
      </c>
      <c r="M37" s="268">
        <f>'LABOR RATE - Salaried A'!M37</f>
        <v>0</v>
      </c>
      <c r="N37" s="268">
        <f>'LABOR RATE - Salaried A'!N37</f>
        <v>0</v>
      </c>
      <c r="O37" s="76"/>
      <c r="P37" s="198">
        <f t="shared" si="2"/>
        <v>0</v>
      </c>
      <c r="Q37" s="198"/>
      <c r="R37" s="198"/>
      <c r="S37" s="198"/>
      <c r="T37" s="199"/>
      <c r="U37" s="199"/>
      <c r="V37" s="199"/>
      <c r="W37" s="199"/>
      <c r="X37" s="199"/>
      <c r="Y37" s="199"/>
      <c r="Z37" s="199"/>
      <c r="AA37" s="199"/>
      <c r="AB37" s="1"/>
      <c r="AC37" s="154"/>
      <c r="AD37" s="154"/>
      <c r="AE37" s="154"/>
      <c r="AF37" s="154"/>
      <c r="AG37" s="154"/>
      <c r="AH37" s="154"/>
    </row>
    <row r="38" spans="1:34" ht="15.75" customHeight="1" x14ac:dyDescent="0.2">
      <c r="A38" s="200"/>
      <c r="B38" s="201"/>
      <c r="C38" s="317">
        <f>'LABOR RATE - Salaried A'!C38</f>
        <v>0</v>
      </c>
      <c r="D38" s="317"/>
      <c r="E38" s="317"/>
      <c r="F38" s="317"/>
      <c r="G38" s="317"/>
      <c r="H38" s="317"/>
      <c r="I38" s="76"/>
      <c r="J38" s="126">
        <f>'LABOR RATE - Salaried A'!J38</f>
        <v>0</v>
      </c>
      <c r="K38" s="14" t="s">
        <v>26</v>
      </c>
      <c r="L38" s="76" t="s">
        <v>28</v>
      </c>
      <c r="M38" s="268">
        <f>'LABOR RATE - Salaried A'!M38</f>
        <v>0</v>
      </c>
      <c r="N38" s="268">
        <f>'LABOR RATE - Salaried A'!N38</f>
        <v>0</v>
      </c>
      <c r="O38" s="76"/>
      <c r="P38" s="198">
        <f t="shared" si="2"/>
        <v>0</v>
      </c>
      <c r="Q38" s="198"/>
      <c r="R38" s="198"/>
      <c r="S38" s="198"/>
      <c r="T38" s="199"/>
      <c r="U38" s="199"/>
      <c r="V38" s="199"/>
      <c r="W38" s="199"/>
      <c r="X38" s="199"/>
      <c r="Y38" s="199"/>
      <c r="Z38" s="199"/>
      <c r="AA38" s="199"/>
      <c r="AB38" s="1"/>
      <c r="AC38" s="154"/>
      <c r="AD38" s="154"/>
      <c r="AE38" s="154"/>
      <c r="AF38" s="154"/>
      <c r="AG38" s="154"/>
      <c r="AH38" s="154"/>
    </row>
    <row r="39" spans="1:34" ht="15.75" customHeight="1" x14ac:dyDescent="0.2">
      <c r="A39" s="194"/>
      <c r="B39" s="195"/>
      <c r="C39" s="317">
        <f>'LABOR RATE - Salaried A'!C39</f>
        <v>0</v>
      </c>
      <c r="D39" s="317"/>
      <c r="E39" s="317"/>
      <c r="F39" s="317"/>
      <c r="G39" s="317"/>
      <c r="H39" s="317"/>
      <c r="I39" s="27"/>
      <c r="J39" s="126">
        <f>'LABOR RATE - Salaried A'!J39</f>
        <v>0</v>
      </c>
      <c r="K39" s="14" t="s">
        <v>26</v>
      </c>
      <c r="L39" s="76" t="s">
        <v>28</v>
      </c>
      <c r="M39" s="268">
        <f>'LABOR RATE - Salaried A'!M39</f>
        <v>0</v>
      </c>
      <c r="N39" s="268">
        <f>'LABOR RATE - Salaried A'!N39</f>
        <v>0</v>
      </c>
      <c r="O39" s="27"/>
      <c r="P39" s="198">
        <f t="shared" si="2"/>
        <v>0</v>
      </c>
      <c r="Q39" s="198"/>
      <c r="R39" s="198"/>
      <c r="S39" s="198"/>
      <c r="T39" s="199"/>
      <c r="U39" s="199"/>
      <c r="V39" s="199"/>
      <c r="W39" s="199"/>
      <c r="X39" s="199"/>
      <c r="Y39" s="199"/>
      <c r="Z39" s="199"/>
      <c r="AA39" s="199"/>
      <c r="AB39" s="1"/>
      <c r="AC39" s="154"/>
      <c r="AD39" s="154"/>
      <c r="AE39" s="154"/>
      <c r="AF39" s="154"/>
      <c r="AG39" s="154"/>
      <c r="AH39" s="154"/>
    </row>
    <row r="40" spans="1:34" ht="15.75" customHeight="1" x14ac:dyDescent="0.2">
      <c r="A40" s="8" t="s">
        <v>10</v>
      </c>
      <c r="B40" s="212" t="s">
        <v>27</v>
      </c>
      <c r="C40" s="212">
        <f>SUM(C28:C39)</f>
        <v>0</v>
      </c>
      <c r="D40" s="212">
        <f>SUM(D28:D39)</f>
        <v>0</v>
      </c>
      <c r="E40" s="212">
        <f>SUM(E28:E39)</f>
        <v>0</v>
      </c>
      <c r="F40" s="212"/>
      <c r="G40" s="212"/>
      <c r="H40" s="212"/>
      <c r="I40" s="212"/>
      <c r="J40" s="212"/>
      <c r="K40" s="212"/>
      <c r="L40" s="212"/>
      <c r="M40" s="212"/>
      <c r="N40" s="212"/>
      <c r="O40" s="213"/>
      <c r="P40" s="198">
        <f>SUM(P28:S39)</f>
        <v>0</v>
      </c>
      <c r="Q40" s="198"/>
      <c r="R40" s="198"/>
      <c r="S40" s="198"/>
      <c r="T40" s="198">
        <f>SUM(T28:W39)</f>
        <v>0</v>
      </c>
      <c r="U40" s="198"/>
      <c r="V40" s="198"/>
      <c r="W40" s="198"/>
      <c r="X40" s="198">
        <f>SUM(X28:AA39)</f>
        <v>0</v>
      </c>
      <c r="Y40" s="198"/>
      <c r="Z40" s="198"/>
      <c r="AA40" s="198"/>
      <c r="AB40" s="1"/>
      <c r="AC40" s="154"/>
      <c r="AD40" s="154"/>
      <c r="AE40" s="154"/>
      <c r="AF40" s="154"/>
      <c r="AG40" s="154"/>
      <c r="AH40" s="154"/>
    </row>
    <row r="41" spans="1:34" ht="4.5" customHeight="1" x14ac:dyDescent="0.2">
      <c r="A41" s="10"/>
      <c r="B41" s="76"/>
      <c r="C41" s="11"/>
      <c r="D41" s="76"/>
      <c r="E41" s="76"/>
      <c r="F41" s="76"/>
      <c r="G41" s="76"/>
      <c r="H41" s="76"/>
      <c r="I41" s="76"/>
      <c r="J41" s="76"/>
      <c r="K41" s="76"/>
      <c r="L41" s="76"/>
      <c r="M41" s="76"/>
      <c r="N41" s="76"/>
      <c r="O41" s="76"/>
      <c r="P41" s="55"/>
      <c r="Q41" s="55"/>
      <c r="R41" s="55"/>
      <c r="S41" s="55"/>
      <c r="T41" s="55"/>
      <c r="U41" s="55"/>
      <c r="V41" s="55"/>
      <c r="W41" s="55"/>
      <c r="X41" s="55"/>
      <c r="Y41" s="55"/>
      <c r="Z41" s="55"/>
      <c r="AA41" s="85"/>
      <c r="AB41" s="1"/>
      <c r="AC41" s="154"/>
      <c r="AD41" s="154"/>
      <c r="AE41" s="154"/>
      <c r="AF41" s="154"/>
      <c r="AG41" s="154"/>
      <c r="AH41" s="154"/>
    </row>
    <row r="42" spans="1:34" ht="15.75" customHeight="1" x14ac:dyDescent="0.2">
      <c r="A42" s="8" t="s">
        <v>11</v>
      </c>
      <c r="B42" s="212" t="s">
        <v>24</v>
      </c>
      <c r="C42" s="212"/>
      <c r="D42" s="212"/>
      <c r="E42" s="212"/>
      <c r="F42" s="212"/>
      <c r="G42" s="212"/>
      <c r="H42" s="212"/>
      <c r="I42" s="212"/>
      <c r="J42" s="212"/>
      <c r="K42" s="212"/>
      <c r="L42" s="212"/>
      <c r="M42" s="212"/>
      <c r="N42" s="212"/>
      <c r="O42" s="213"/>
      <c r="P42" s="198">
        <f>P26+P40</f>
        <v>0</v>
      </c>
      <c r="Q42" s="198"/>
      <c r="R42" s="198"/>
      <c r="S42" s="198"/>
      <c r="T42" s="198">
        <f>T26+T40</f>
        <v>0</v>
      </c>
      <c r="U42" s="198"/>
      <c r="V42" s="198"/>
      <c r="W42" s="198"/>
      <c r="X42" s="198">
        <f>X26+X40</f>
        <v>0</v>
      </c>
      <c r="Y42" s="198"/>
      <c r="Z42" s="198"/>
      <c r="AA42" s="198"/>
      <c r="AB42" s="1"/>
      <c r="AC42" s="154"/>
      <c r="AD42" s="154"/>
      <c r="AE42" s="154"/>
      <c r="AF42" s="154"/>
      <c r="AG42" s="154"/>
      <c r="AH42" s="154"/>
    </row>
    <row r="43" spans="1:34" ht="4.5" customHeight="1" x14ac:dyDescent="0.2">
      <c r="A43" s="10"/>
      <c r="B43" s="76"/>
      <c r="C43" s="15"/>
      <c r="D43" s="15"/>
      <c r="E43" s="15"/>
      <c r="F43" s="76"/>
      <c r="G43" s="76"/>
      <c r="H43" s="76"/>
      <c r="I43" s="76"/>
      <c r="J43" s="76"/>
      <c r="K43" s="76"/>
      <c r="L43" s="76"/>
      <c r="M43" s="76"/>
      <c r="N43" s="76"/>
      <c r="O43" s="76"/>
      <c r="P43" s="76"/>
      <c r="Q43" s="76"/>
      <c r="R43" s="76"/>
      <c r="S43" s="76"/>
      <c r="T43" s="76"/>
      <c r="U43" s="76"/>
      <c r="V43" s="76"/>
      <c r="W43" s="76"/>
      <c r="X43" s="76"/>
      <c r="Y43" s="76"/>
      <c r="Z43" s="76"/>
      <c r="AA43" s="86"/>
      <c r="AB43" s="1"/>
      <c r="AC43" s="154"/>
      <c r="AD43" s="154"/>
      <c r="AE43" s="154"/>
      <c r="AF43" s="154"/>
      <c r="AG43" s="154"/>
      <c r="AH43" s="154"/>
    </row>
    <row r="44" spans="1:34" ht="1.5" customHeight="1" x14ac:dyDescent="0.2">
      <c r="A44" s="26"/>
      <c r="B44" s="16"/>
      <c r="C44" s="17"/>
      <c r="D44" s="17"/>
      <c r="E44" s="17"/>
      <c r="F44" s="16"/>
      <c r="G44" s="16"/>
      <c r="H44" s="16"/>
      <c r="I44" s="16"/>
      <c r="J44" s="16"/>
      <c r="K44" s="16"/>
      <c r="L44" s="16"/>
      <c r="M44" s="16"/>
      <c r="N44" s="16"/>
      <c r="O44" s="16"/>
      <c r="P44" s="16"/>
      <c r="Q44" s="16"/>
      <c r="R44" s="16"/>
      <c r="S44" s="16"/>
      <c r="T44" s="16"/>
      <c r="U44" s="16"/>
      <c r="V44" s="16"/>
      <c r="W44" s="16"/>
      <c r="X44" s="16"/>
      <c r="Y44" s="16"/>
      <c r="Z44" s="16"/>
      <c r="AA44" s="87"/>
      <c r="AB44" s="1"/>
      <c r="AC44" s="154"/>
      <c r="AD44" s="154"/>
      <c r="AE44" s="154"/>
      <c r="AF44" s="154"/>
      <c r="AG44" s="154"/>
      <c r="AH44" s="154"/>
    </row>
    <row r="45" spans="1:34" ht="12.75" customHeight="1" x14ac:dyDescent="0.2">
      <c r="A45" s="25" t="s">
        <v>12</v>
      </c>
      <c r="B45" s="53" t="s">
        <v>25</v>
      </c>
      <c r="C45" s="52"/>
      <c r="D45" s="52"/>
      <c r="E45" s="52"/>
      <c r="F45" s="52"/>
      <c r="G45" s="254" t="s">
        <v>77</v>
      </c>
      <c r="H45" s="255"/>
      <c r="I45" s="255"/>
      <c r="J45" s="323" t="s">
        <v>47</v>
      </c>
      <c r="K45" s="323"/>
      <c r="L45" s="322">
        <f>'LABOR RATE - Salaried A'!L45:M45</f>
        <v>15</v>
      </c>
      <c r="M45" s="322"/>
      <c r="N45" s="14" t="s">
        <v>26</v>
      </c>
      <c r="O45" s="18"/>
      <c r="P45" s="258">
        <f>P42*L45/100</f>
        <v>0</v>
      </c>
      <c r="Q45" s="259"/>
      <c r="R45" s="259"/>
      <c r="S45" s="260"/>
      <c r="T45" s="233" t="s">
        <v>34</v>
      </c>
      <c r="U45" s="234"/>
      <c r="V45" s="234"/>
      <c r="W45" s="234"/>
      <c r="X45" s="234"/>
      <c r="Y45" s="234"/>
      <c r="Z45" s="234"/>
      <c r="AA45" s="235"/>
      <c r="AB45" s="1"/>
      <c r="AC45" s="154"/>
      <c r="AD45" s="154"/>
      <c r="AE45" s="154"/>
      <c r="AF45" s="154"/>
      <c r="AG45" s="154"/>
      <c r="AH45" s="154"/>
    </row>
    <row r="46" spans="1:34" x14ac:dyDescent="0.2">
      <c r="A46" s="73"/>
      <c r="B46" s="19"/>
      <c r="C46" s="20"/>
      <c r="D46" s="20"/>
      <c r="E46" s="20"/>
      <c r="F46" s="21"/>
      <c r="G46" s="256"/>
      <c r="H46" s="256"/>
      <c r="I46" s="256"/>
      <c r="J46" s="324"/>
      <c r="K46" s="324"/>
      <c r="L46" s="21"/>
      <c r="M46" s="21"/>
      <c r="N46" s="21"/>
      <c r="O46" s="21"/>
      <c r="P46" s="261"/>
      <c r="Q46" s="262"/>
      <c r="R46" s="262"/>
      <c r="S46" s="263"/>
      <c r="T46" s="236"/>
      <c r="U46" s="237"/>
      <c r="V46" s="237"/>
      <c r="W46" s="237"/>
      <c r="X46" s="237"/>
      <c r="Y46" s="237"/>
      <c r="Z46" s="237"/>
      <c r="AA46" s="238"/>
      <c r="AB46" s="1"/>
      <c r="AC46" s="154"/>
      <c r="AD46" s="154"/>
      <c r="AE46" s="154"/>
      <c r="AF46" s="154"/>
      <c r="AG46" s="154"/>
      <c r="AH46" s="154"/>
    </row>
    <row r="47" spans="1:34" ht="15.75" customHeight="1" x14ac:dyDescent="0.2">
      <c r="A47" s="74"/>
      <c r="B47" s="22" t="s">
        <v>52</v>
      </c>
      <c r="C47" s="7"/>
      <c r="P47" s="264"/>
      <c r="Q47" s="264"/>
      <c r="R47" s="264"/>
      <c r="S47" s="264"/>
      <c r="T47" s="264"/>
      <c r="U47" s="264"/>
      <c r="V47" s="264"/>
      <c r="W47" s="264"/>
      <c r="X47" s="264"/>
      <c r="Y47" s="264"/>
      <c r="Z47" s="264"/>
      <c r="AA47" s="265"/>
      <c r="AB47" s="1"/>
      <c r="AC47" s="154"/>
      <c r="AD47" s="154"/>
      <c r="AE47" s="154"/>
      <c r="AF47" s="154"/>
      <c r="AG47" s="154"/>
      <c r="AH47" s="154"/>
    </row>
    <row r="48" spans="1:34" ht="15.75" customHeight="1" x14ac:dyDescent="0.2">
      <c r="A48" s="200"/>
      <c r="B48" s="201"/>
      <c r="C48" s="224" t="s">
        <v>78</v>
      </c>
      <c r="D48" s="226"/>
      <c r="E48" s="226"/>
      <c r="F48" s="226"/>
      <c r="G48" s="226"/>
      <c r="H48" s="226"/>
      <c r="I48" s="226"/>
      <c r="J48" s="132">
        <f>'LABOR RATE - Salaried A'!J48</f>
        <v>7.7</v>
      </c>
      <c r="K48" s="14" t="s">
        <v>26</v>
      </c>
      <c r="L48" s="252"/>
      <c r="M48" s="253"/>
      <c r="N48" s="253"/>
      <c r="O48" s="88"/>
      <c r="P48" s="198">
        <f>$P$26*J48/100</f>
        <v>0</v>
      </c>
      <c r="Q48" s="198"/>
      <c r="R48" s="198"/>
      <c r="S48" s="198"/>
      <c r="T48" s="198">
        <f>P48*0.5</f>
        <v>0</v>
      </c>
      <c r="U48" s="198"/>
      <c r="V48" s="198"/>
      <c r="W48" s="198"/>
      <c r="X48" s="198">
        <f>P48</f>
        <v>0</v>
      </c>
      <c r="Y48" s="198"/>
      <c r="Z48" s="198"/>
      <c r="AA48" s="198"/>
      <c r="AB48" s="1"/>
      <c r="AC48" s="154"/>
      <c r="AD48" s="154"/>
      <c r="AE48" s="154"/>
      <c r="AF48" s="154"/>
      <c r="AG48" s="154"/>
      <c r="AH48" s="154"/>
    </row>
    <row r="49" spans="1:34" ht="15.75" customHeight="1" x14ac:dyDescent="0.2">
      <c r="A49" s="200"/>
      <c r="B49" s="201"/>
      <c r="C49" s="224" t="s">
        <v>79</v>
      </c>
      <c r="D49" s="226"/>
      <c r="E49" s="226"/>
      <c r="F49" s="226"/>
      <c r="G49" s="226"/>
      <c r="H49" s="226"/>
      <c r="I49" s="226"/>
      <c r="J49" s="132">
        <f>'LABOR RATE - Salaried A'!J49</f>
        <v>0.8</v>
      </c>
      <c r="K49" s="14" t="s">
        <v>26</v>
      </c>
      <c r="L49" s="243" t="s">
        <v>70</v>
      </c>
      <c r="M49" s="243"/>
      <c r="N49" s="243"/>
      <c r="O49" s="244"/>
      <c r="P49" s="198">
        <f t="shared" ref="P49:P55" si="3">$P$26*J49/100</f>
        <v>0</v>
      </c>
      <c r="Q49" s="198"/>
      <c r="R49" s="198"/>
      <c r="S49" s="198"/>
      <c r="T49" s="198">
        <f>P49*0.5</f>
        <v>0</v>
      </c>
      <c r="U49" s="198"/>
      <c r="V49" s="198"/>
      <c r="W49" s="198"/>
      <c r="X49" s="198">
        <f>P49</f>
        <v>0</v>
      </c>
      <c r="Y49" s="198"/>
      <c r="Z49" s="198"/>
      <c r="AA49" s="198"/>
      <c r="AB49" s="1"/>
      <c r="AC49" s="154"/>
      <c r="AD49" s="154"/>
      <c r="AE49" s="154"/>
      <c r="AF49" s="154"/>
      <c r="AG49" s="154"/>
      <c r="AH49" s="154"/>
    </row>
    <row r="50" spans="1:34" ht="15.75" customHeight="1" x14ac:dyDescent="0.2">
      <c r="A50" s="200"/>
      <c r="B50" s="201"/>
      <c r="C50" s="224" t="s">
        <v>80</v>
      </c>
      <c r="D50" s="225"/>
      <c r="E50" s="225"/>
      <c r="F50" s="225"/>
      <c r="G50" s="225"/>
      <c r="H50" s="225"/>
      <c r="I50" s="225"/>
      <c r="J50" s="132">
        <f>'LABOR RATE - Salaried A'!J50</f>
        <v>0</v>
      </c>
      <c r="K50" s="14" t="s">
        <v>26</v>
      </c>
      <c r="L50" s="243"/>
      <c r="M50" s="243"/>
      <c r="N50" s="243"/>
      <c r="O50" s="244"/>
      <c r="P50" s="198">
        <v>0.75</v>
      </c>
      <c r="Q50" s="198"/>
      <c r="R50" s="198"/>
      <c r="S50" s="198"/>
      <c r="T50" s="198">
        <f>P50*0.5</f>
        <v>0.375</v>
      </c>
      <c r="U50" s="198"/>
      <c r="V50" s="198"/>
      <c r="W50" s="198"/>
      <c r="X50" s="198">
        <f>P50</f>
        <v>0.75</v>
      </c>
      <c r="Y50" s="198"/>
      <c r="Z50" s="198"/>
      <c r="AA50" s="198"/>
      <c r="AB50" s="1"/>
      <c r="AC50" s="154"/>
      <c r="AD50" s="154"/>
      <c r="AE50" s="154"/>
      <c r="AF50" s="154"/>
      <c r="AG50" s="154"/>
      <c r="AH50" s="154"/>
    </row>
    <row r="51" spans="1:34" ht="15.75" customHeight="1" x14ac:dyDescent="0.2">
      <c r="A51" s="200"/>
      <c r="B51" s="201"/>
      <c r="C51" s="245" t="s">
        <v>81</v>
      </c>
      <c r="D51" s="246"/>
      <c r="E51" s="246"/>
      <c r="F51" s="246"/>
      <c r="G51" s="246"/>
      <c r="H51" s="246"/>
      <c r="I51" s="246"/>
      <c r="J51" s="65"/>
      <c r="K51" s="66"/>
      <c r="L51" s="246"/>
      <c r="M51" s="247"/>
      <c r="N51" s="247"/>
      <c r="O51" s="248"/>
      <c r="P51" s="249"/>
      <c r="Q51" s="249"/>
      <c r="R51" s="249"/>
      <c r="S51" s="249"/>
      <c r="T51" s="249"/>
      <c r="U51" s="249"/>
      <c r="V51" s="249"/>
      <c r="W51" s="249"/>
      <c r="X51" s="249"/>
      <c r="Y51" s="249"/>
      <c r="Z51" s="249"/>
      <c r="AA51" s="249"/>
      <c r="AB51" s="1"/>
      <c r="AC51" s="154"/>
      <c r="AD51" s="154"/>
      <c r="AE51" s="154"/>
      <c r="AF51" s="154"/>
      <c r="AG51" s="154"/>
      <c r="AH51" s="154"/>
    </row>
    <row r="52" spans="1:34" ht="15.75" customHeight="1" x14ac:dyDescent="0.2">
      <c r="A52" s="200"/>
      <c r="B52" s="201"/>
      <c r="C52" s="224" t="s">
        <v>82</v>
      </c>
      <c r="D52" s="226"/>
      <c r="E52" s="226"/>
      <c r="F52" s="226"/>
      <c r="G52" s="226"/>
      <c r="H52" s="226"/>
      <c r="I52" s="226"/>
      <c r="J52" s="132">
        <f>'LABOR RATE - Salaried A'!J52</f>
        <v>2</v>
      </c>
      <c r="K52" s="14" t="s">
        <v>26</v>
      </c>
      <c r="L52" s="243"/>
      <c r="M52" s="243"/>
      <c r="N52" s="243"/>
      <c r="O52" s="244"/>
      <c r="P52" s="198">
        <f t="shared" si="3"/>
        <v>0</v>
      </c>
      <c r="Q52" s="198"/>
      <c r="R52" s="198"/>
      <c r="S52" s="198"/>
      <c r="T52" s="230" t="s">
        <v>34</v>
      </c>
      <c r="U52" s="231"/>
      <c r="V52" s="231"/>
      <c r="W52" s="231"/>
      <c r="X52" s="231"/>
      <c r="Y52" s="231"/>
      <c r="Z52" s="231"/>
      <c r="AA52" s="232"/>
      <c r="AB52" s="1"/>
      <c r="AC52" s="154"/>
      <c r="AD52" s="154"/>
      <c r="AE52" s="154"/>
      <c r="AF52" s="154"/>
      <c r="AG52" s="154"/>
      <c r="AH52" s="154"/>
    </row>
    <row r="53" spans="1:34" ht="15.75" customHeight="1" x14ac:dyDescent="0.2">
      <c r="A53" s="200"/>
      <c r="B53" s="201"/>
      <c r="C53" s="239" t="s">
        <v>83</v>
      </c>
      <c r="D53" s="240"/>
      <c r="E53" s="240"/>
      <c r="F53" s="240"/>
      <c r="G53" s="240"/>
      <c r="H53" s="240"/>
      <c r="I53" s="240"/>
      <c r="J53" s="132">
        <f>'LABOR RATE - Salaried A'!J53</f>
        <v>1</v>
      </c>
      <c r="K53" s="14" t="s">
        <v>26</v>
      </c>
      <c r="L53" s="76"/>
      <c r="M53" s="241"/>
      <c r="N53" s="241"/>
      <c r="O53" s="76"/>
      <c r="P53" s="198">
        <f t="shared" si="3"/>
        <v>0</v>
      </c>
      <c r="Q53" s="198"/>
      <c r="R53" s="198"/>
      <c r="S53" s="198"/>
      <c r="T53" s="233"/>
      <c r="U53" s="234"/>
      <c r="V53" s="234"/>
      <c r="W53" s="234"/>
      <c r="X53" s="234"/>
      <c r="Y53" s="234"/>
      <c r="Z53" s="234"/>
      <c r="AA53" s="235"/>
      <c r="AB53" s="1"/>
      <c r="AC53" s="154"/>
      <c r="AD53" s="154"/>
      <c r="AE53" s="154"/>
      <c r="AF53" s="154"/>
      <c r="AG53" s="154"/>
      <c r="AH53" s="154"/>
    </row>
    <row r="54" spans="1:34" ht="15.75" customHeight="1" x14ac:dyDescent="0.2">
      <c r="A54" s="200"/>
      <c r="B54" s="201"/>
      <c r="C54" s="224" t="s">
        <v>84</v>
      </c>
      <c r="D54" s="242"/>
      <c r="E54" s="242"/>
      <c r="F54" s="242"/>
      <c r="G54" s="242"/>
      <c r="H54" s="242"/>
      <c r="I54" s="242"/>
      <c r="J54" s="132">
        <f>'LABOR RATE - Salaried A'!J54</f>
        <v>1</v>
      </c>
      <c r="K54" s="14" t="s">
        <v>26</v>
      </c>
      <c r="L54" s="76"/>
      <c r="M54" s="241"/>
      <c r="N54" s="241"/>
      <c r="O54" s="76"/>
      <c r="P54" s="198">
        <f t="shared" si="3"/>
        <v>0</v>
      </c>
      <c r="Q54" s="198"/>
      <c r="R54" s="198"/>
      <c r="S54" s="198"/>
      <c r="T54" s="233"/>
      <c r="U54" s="234"/>
      <c r="V54" s="234"/>
      <c r="W54" s="234"/>
      <c r="X54" s="234"/>
      <c r="Y54" s="234"/>
      <c r="Z54" s="234"/>
      <c r="AA54" s="235"/>
      <c r="AB54" s="1"/>
      <c r="AC54" s="154"/>
      <c r="AD54" s="154"/>
      <c r="AE54" s="154"/>
      <c r="AF54" s="154"/>
      <c r="AG54" s="154"/>
      <c r="AH54" s="154"/>
    </row>
    <row r="55" spans="1:34" ht="15.75" customHeight="1" x14ac:dyDescent="0.2">
      <c r="A55" s="200"/>
      <c r="B55" s="201"/>
      <c r="C55" s="224" t="s">
        <v>85</v>
      </c>
      <c r="D55" s="242"/>
      <c r="E55" s="242"/>
      <c r="F55" s="242"/>
      <c r="G55" s="242"/>
      <c r="H55" s="242"/>
      <c r="I55" s="242"/>
      <c r="J55" s="132">
        <f>'LABOR RATE - Salaried A'!J55</f>
        <v>3</v>
      </c>
      <c r="K55" s="14" t="s">
        <v>26</v>
      </c>
      <c r="L55" s="76"/>
      <c r="M55" s="241"/>
      <c r="N55" s="241"/>
      <c r="O55" s="76"/>
      <c r="P55" s="198">
        <f t="shared" si="3"/>
        <v>0</v>
      </c>
      <c r="Q55" s="198"/>
      <c r="R55" s="198"/>
      <c r="S55" s="198"/>
      <c r="T55" s="236"/>
      <c r="U55" s="237"/>
      <c r="V55" s="237"/>
      <c r="W55" s="237"/>
      <c r="X55" s="237"/>
      <c r="Y55" s="237"/>
      <c r="Z55" s="237"/>
      <c r="AA55" s="238"/>
      <c r="AB55" s="1"/>
      <c r="AC55" s="154"/>
      <c r="AD55" s="154"/>
      <c r="AE55" s="154"/>
      <c r="AF55" s="154"/>
      <c r="AG55" s="154"/>
      <c r="AH55" s="154"/>
    </row>
    <row r="56" spans="1:34" ht="15.75" customHeight="1" x14ac:dyDescent="0.2">
      <c r="A56" s="200"/>
      <c r="B56" s="201"/>
      <c r="C56" s="224" t="s">
        <v>86</v>
      </c>
      <c r="D56" s="225"/>
      <c r="E56" s="225"/>
      <c r="F56" s="225"/>
      <c r="G56" s="225"/>
      <c r="H56" s="225"/>
      <c r="I56" s="225"/>
      <c r="J56" s="55"/>
      <c r="K56" s="76"/>
      <c r="L56" s="76"/>
      <c r="M56" s="226"/>
      <c r="N56" s="226"/>
      <c r="O56" s="76"/>
      <c r="P56" s="227"/>
      <c r="Q56" s="227"/>
      <c r="R56" s="227"/>
      <c r="S56" s="227"/>
      <c r="T56" s="228"/>
      <c r="U56" s="228"/>
      <c r="V56" s="228"/>
      <c r="W56" s="228"/>
      <c r="X56" s="228"/>
      <c r="Y56" s="228"/>
      <c r="Z56" s="228"/>
      <c r="AA56" s="229"/>
      <c r="AB56" s="1"/>
      <c r="AC56" s="154"/>
      <c r="AD56" s="154"/>
      <c r="AE56" s="154"/>
      <c r="AF56" s="154"/>
      <c r="AG56" s="154"/>
      <c r="AH56" s="154"/>
    </row>
    <row r="57" spans="1:34" ht="15.75" customHeight="1" x14ac:dyDescent="0.2">
      <c r="A57" s="200"/>
      <c r="B57" s="201"/>
      <c r="C57" s="317">
        <f>'LABOR RATE - Salaried A'!C57</f>
        <v>0</v>
      </c>
      <c r="D57" s="317"/>
      <c r="E57" s="317"/>
      <c r="F57" s="317"/>
      <c r="G57" s="317"/>
      <c r="H57" s="317"/>
      <c r="I57" s="76"/>
      <c r="J57" s="126"/>
      <c r="K57" s="14" t="s">
        <v>26</v>
      </c>
      <c r="L57" s="76" t="s">
        <v>28</v>
      </c>
      <c r="M57" s="197"/>
      <c r="N57" s="197"/>
      <c r="O57" s="76"/>
      <c r="P57" s="198">
        <f>IF(J57&gt;0,$P$26*J57/100,M57)</f>
        <v>0</v>
      </c>
      <c r="Q57" s="198"/>
      <c r="R57" s="198"/>
      <c r="S57" s="198"/>
      <c r="T57" s="199"/>
      <c r="U57" s="199"/>
      <c r="V57" s="199"/>
      <c r="W57" s="199"/>
      <c r="X57" s="199"/>
      <c r="Y57" s="199"/>
      <c r="Z57" s="199"/>
      <c r="AA57" s="199"/>
      <c r="AB57" s="1"/>
      <c r="AC57" s="154"/>
      <c r="AD57" s="154"/>
      <c r="AE57" s="154"/>
      <c r="AF57" s="154"/>
      <c r="AG57" s="154"/>
      <c r="AH57" s="154"/>
    </row>
    <row r="58" spans="1:34" ht="15.75" customHeight="1" x14ac:dyDescent="0.2">
      <c r="A58" s="200"/>
      <c r="B58" s="201"/>
      <c r="C58" s="321">
        <f>'LABOR RATE - Salaried A'!C58</f>
        <v>0</v>
      </c>
      <c r="D58" s="321"/>
      <c r="E58" s="321"/>
      <c r="F58" s="321"/>
      <c r="G58" s="321"/>
      <c r="H58" s="321"/>
      <c r="I58" s="76"/>
      <c r="J58" s="126"/>
      <c r="K58" s="14" t="s">
        <v>26</v>
      </c>
      <c r="L58" s="76" t="s">
        <v>28</v>
      </c>
      <c r="M58" s="197"/>
      <c r="N58" s="197"/>
      <c r="O58" s="76"/>
      <c r="P58" s="198">
        <f t="shared" ref="P58:P66" si="4">IF(J58&gt;0,$P$26*J58/100,M58)</f>
        <v>0</v>
      </c>
      <c r="Q58" s="198"/>
      <c r="R58" s="198"/>
      <c r="S58" s="198"/>
      <c r="T58" s="199"/>
      <c r="U58" s="199"/>
      <c r="V58" s="199"/>
      <c r="W58" s="199"/>
      <c r="X58" s="199"/>
      <c r="Y58" s="199"/>
      <c r="Z58" s="199"/>
      <c r="AA58" s="199"/>
      <c r="AB58" s="1"/>
      <c r="AC58" s="154"/>
      <c r="AD58" s="154"/>
      <c r="AE58" s="154"/>
      <c r="AF58" s="154"/>
      <c r="AG58" s="154"/>
      <c r="AH58" s="154"/>
    </row>
    <row r="59" spans="1:34" ht="15.75" customHeight="1" x14ac:dyDescent="0.2">
      <c r="A59" s="200"/>
      <c r="B59" s="201"/>
      <c r="C59" s="321">
        <f>'LABOR RATE - Salaried A'!C59</f>
        <v>0</v>
      </c>
      <c r="D59" s="321"/>
      <c r="E59" s="321"/>
      <c r="F59" s="321"/>
      <c r="G59" s="321"/>
      <c r="H59" s="321"/>
      <c r="I59" s="76"/>
      <c r="J59" s="126"/>
      <c r="K59" s="14" t="s">
        <v>26</v>
      </c>
      <c r="L59" s="76" t="s">
        <v>28</v>
      </c>
      <c r="M59" s="197"/>
      <c r="N59" s="197"/>
      <c r="O59" s="76"/>
      <c r="P59" s="198">
        <f t="shared" si="4"/>
        <v>0</v>
      </c>
      <c r="Q59" s="198"/>
      <c r="R59" s="198"/>
      <c r="S59" s="198"/>
      <c r="T59" s="199"/>
      <c r="U59" s="199"/>
      <c r="V59" s="199"/>
      <c r="W59" s="199"/>
      <c r="X59" s="199"/>
      <c r="Y59" s="199"/>
      <c r="Z59" s="199"/>
      <c r="AA59" s="199"/>
      <c r="AB59" s="1"/>
      <c r="AC59" s="154"/>
      <c r="AD59" s="154"/>
      <c r="AE59" s="154"/>
      <c r="AF59" s="154"/>
      <c r="AG59" s="154"/>
      <c r="AH59" s="154"/>
    </row>
    <row r="60" spans="1:34" ht="15.75" customHeight="1" x14ac:dyDescent="0.2">
      <c r="A60" s="200"/>
      <c r="B60" s="201"/>
      <c r="C60" s="321">
        <f>'LABOR RATE - Salaried A'!C60</f>
        <v>0</v>
      </c>
      <c r="D60" s="321"/>
      <c r="E60" s="321"/>
      <c r="F60" s="321"/>
      <c r="G60" s="321"/>
      <c r="H60" s="321"/>
      <c r="I60" s="76"/>
      <c r="J60" s="126"/>
      <c r="K60" s="14" t="s">
        <v>26</v>
      </c>
      <c r="L60" s="76" t="s">
        <v>28</v>
      </c>
      <c r="M60" s="197"/>
      <c r="N60" s="197"/>
      <c r="O60" s="76"/>
      <c r="P60" s="198">
        <f t="shared" si="4"/>
        <v>0</v>
      </c>
      <c r="Q60" s="198"/>
      <c r="R60" s="198"/>
      <c r="S60" s="198"/>
      <c r="T60" s="199"/>
      <c r="U60" s="199"/>
      <c r="V60" s="199"/>
      <c r="W60" s="199"/>
      <c r="X60" s="199"/>
      <c r="Y60" s="199"/>
      <c r="Z60" s="199"/>
      <c r="AA60" s="199"/>
      <c r="AB60" s="1"/>
      <c r="AC60" s="154"/>
      <c r="AD60" s="154"/>
      <c r="AE60" s="154"/>
      <c r="AF60" s="154"/>
      <c r="AG60" s="154"/>
      <c r="AH60" s="154"/>
    </row>
    <row r="61" spans="1:34" ht="15.75" customHeight="1" x14ac:dyDescent="0.2">
      <c r="A61" s="200"/>
      <c r="B61" s="201"/>
      <c r="C61" s="321">
        <f>'LABOR RATE - Salaried A'!C61</f>
        <v>0</v>
      </c>
      <c r="D61" s="321"/>
      <c r="E61" s="321"/>
      <c r="F61" s="321"/>
      <c r="G61" s="321"/>
      <c r="H61" s="321"/>
      <c r="I61" s="76"/>
      <c r="J61" s="126"/>
      <c r="K61" s="14" t="s">
        <v>26</v>
      </c>
      <c r="L61" s="76" t="s">
        <v>28</v>
      </c>
      <c r="M61" s="197"/>
      <c r="N61" s="197"/>
      <c r="O61" s="76"/>
      <c r="P61" s="198">
        <f t="shared" si="4"/>
        <v>0</v>
      </c>
      <c r="Q61" s="198"/>
      <c r="R61" s="198"/>
      <c r="S61" s="198"/>
      <c r="T61" s="199"/>
      <c r="U61" s="199"/>
      <c r="V61" s="199"/>
      <c r="W61" s="199"/>
      <c r="X61" s="199"/>
      <c r="Y61" s="199"/>
      <c r="Z61" s="199"/>
      <c r="AA61" s="199"/>
      <c r="AB61" s="1"/>
      <c r="AC61" s="154"/>
      <c r="AD61" s="154"/>
      <c r="AE61" s="154"/>
      <c r="AF61" s="154"/>
      <c r="AG61" s="154"/>
      <c r="AH61" s="154"/>
    </row>
    <row r="62" spans="1:34" ht="15.75" customHeight="1" x14ac:dyDescent="0.2">
      <c r="A62" s="200"/>
      <c r="B62" s="201"/>
      <c r="C62" s="321">
        <f>'LABOR RATE - Salaried A'!C62</f>
        <v>0</v>
      </c>
      <c r="D62" s="321"/>
      <c r="E62" s="321"/>
      <c r="F62" s="321"/>
      <c r="G62" s="321"/>
      <c r="H62" s="321"/>
      <c r="I62" s="76"/>
      <c r="J62" s="126"/>
      <c r="K62" s="14" t="s">
        <v>26</v>
      </c>
      <c r="L62" s="76" t="s">
        <v>28</v>
      </c>
      <c r="M62" s="197"/>
      <c r="N62" s="197"/>
      <c r="O62" s="76"/>
      <c r="P62" s="198">
        <f t="shared" si="4"/>
        <v>0</v>
      </c>
      <c r="Q62" s="198"/>
      <c r="R62" s="198"/>
      <c r="S62" s="198"/>
      <c r="T62" s="199"/>
      <c r="U62" s="199"/>
      <c r="V62" s="199"/>
      <c r="W62" s="199"/>
      <c r="X62" s="199"/>
      <c r="Y62" s="199"/>
      <c r="Z62" s="199"/>
      <c r="AA62" s="199"/>
      <c r="AB62" s="1"/>
      <c r="AC62" s="154"/>
      <c r="AD62" s="154"/>
      <c r="AE62" s="154"/>
      <c r="AF62" s="154"/>
      <c r="AG62" s="154"/>
      <c r="AH62" s="154"/>
    </row>
    <row r="63" spans="1:34" ht="15.75" customHeight="1" x14ac:dyDescent="0.2">
      <c r="A63" s="200"/>
      <c r="B63" s="201"/>
      <c r="C63" s="321">
        <f>'LABOR RATE - Salaried A'!C63</f>
        <v>0</v>
      </c>
      <c r="D63" s="321"/>
      <c r="E63" s="321"/>
      <c r="F63" s="321"/>
      <c r="G63" s="321"/>
      <c r="H63" s="321"/>
      <c r="I63" s="76"/>
      <c r="J63" s="126"/>
      <c r="K63" s="14" t="s">
        <v>26</v>
      </c>
      <c r="L63" s="76" t="s">
        <v>28</v>
      </c>
      <c r="M63" s="197"/>
      <c r="N63" s="197"/>
      <c r="O63" s="76"/>
      <c r="P63" s="198">
        <f t="shared" si="4"/>
        <v>0</v>
      </c>
      <c r="Q63" s="198"/>
      <c r="R63" s="198"/>
      <c r="S63" s="198"/>
      <c r="T63" s="199"/>
      <c r="U63" s="199"/>
      <c r="V63" s="199"/>
      <c r="W63" s="199"/>
      <c r="X63" s="199"/>
      <c r="Y63" s="199"/>
      <c r="Z63" s="199"/>
      <c r="AA63" s="199"/>
      <c r="AB63" s="1"/>
      <c r="AC63" s="154"/>
      <c r="AD63" s="154"/>
      <c r="AE63" s="154"/>
      <c r="AF63" s="154"/>
      <c r="AG63" s="154"/>
      <c r="AH63" s="154"/>
    </row>
    <row r="64" spans="1:34" ht="15.75" customHeight="1" x14ac:dyDescent="0.2">
      <c r="A64" s="200"/>
      <c r="B64" s="201"/>
      <c r="C64" s="321">
        <f>'LABOR RATE - Salaried A'!C64</f>
        <v>0</v>
      </c>
      <c r="D64" s="321"/>
      <c r="E64" s="321"/>
      <c r="F64" s="321"/>
      <c r="G64" s="321"/>
      <c r="H64" s="321"/>
      <c r="I64" s="76"/>
      <c r="J64" s="126"/>
      <c r="K64" s="14" t="s">
        <v>26</v>
      </c>
      <c r="L64" s="76" t="s">
        <v>28</v>
      </c>
      <c r="M64" s="197"/>
      <c r="N64" s="197"/>
      <c r="O64" s="76"/>
      <c r="P64" s="198">
        <f t="shared" si="4"/>
        <v>0</v>
      </c>
      <c r="Q64" s="198"/>
      <c r="R64" s="198"/>
      <c r="S64" s="198"/>
      <c r="T64" s="199"/>
      <c r="U64" s="199"/>
      <c r="V64" s="199"/>
      <c r="W64" s="199"/>
      <c r="X64" s="199"/>
      <c r="Y64" s="199"/>
      <c r="Z64" s="199"/>
      <c r="AA64" s="199"/>
      <c r="AB64" s="1"/>
      <c r="AC64" s="154"/>
      <c r="AD64" s="154"/>
      <c r="AE64" s="154"/>
      <c r="AF64" s="154"/>
      <c r="AG64" s="154"/>
      <c r="AH64" s="154"/>
    </row>
    <row r="65" spans="1:34" ht="15.75" customHeight="1" x14ac:dyDescent="0.2">
      <c r="A65" s="200"/>
      <c r="B65" s="201"/>
      <c r="C65" s="317">
        <f>'LABOR RATE - Salaried A'!C65</f>
        <v>0</v>
      </c>
      <c r="D65" s="317"/>
      <c r="E65" s="317"/>
      <c r="F65" s="317"/>
      <c r="G65" s="317"/>
      <c r="H65" s="317"/>
      <c r="I65" s="76"/>
      <c r="J65" s="126"/>
      <c r="K65" s="14" t="s">
        <v>26</v>
      </c>
      <c r="L65" s="76" t="s">
        <v>28</v>
      </c>
      <c r="M65" s="197"/>
      <c r="N65" s="197"/>
      <c r="O65" s="76"/>
      <c r="P65" s="198">
        <f t="shared" si="4"/>
        <v>0</v>
      </c>
      <c r="Q65" s="198"/>
      <c r="R65" s="198"/>
      <c r="S65" s="198"/>
      <c r="T65" s="199"/>
      <c r="U65" s="199"/>
      <c r="V65" s="199"/>
      <c r="W65" s="199"/>
      <c r="X65" s="199"/>
      <c r="Y65" s="199"/>
      <c r="Z65" s="199"/>
      <c r="AA65" s="199"/>
    </row>
    <row r="66" spans="1:34" ht="15.75" customHeight="1" x14ac:dyDescent="0.2">
      <c r="A66" s="194"/>
      <c r="B66" s="195"/>
      <c r="C66" s="317">
        <f>'LABOR RATE - Salaried A'!C66</f>
        <v>0</v>
      </c>
      <c r="D66" s="317"/>
      <c r="E66" s="317"/>
      <c r="F66" s="317"/>
      <c r="G66" s="317"/>
      <c r="H66" s="317"/>
      <c r="I66" s="76"/>
      <c r="J66" s="126"/>
      <c r="K66" s="14" t="s">
        <v>26</v>
      </c>
      <c r="L66" s="21" t="s">
        <v>28</v>
      </c>
      <c r="M66" s="197"/>
      <c r="N66" s="197"/>
      <c r="O66" s="76"/>
      <c r="P66" s="198">
        <f t="shared" si="4"/>
        <v>0</v>
      </c>
      <c r="Q66" s="198"/>
      <c r="R66" s="198"/>
      <c r="S66" s="198"/>
      <c r="T66" s="199"/>
      <c r="U66" s="199"/>
      <c r="V66" s="199"/>
      <c r="W66" s="199"/>
      <c r="X66" s="199"/>
      <c r="Y66" s="199"/>
      <c r="Z66" s="199"/>
      <c r="AA66" s="199"/>
    </row>
    <row r="67" spans="1:34" ht="15.75" customHeight="1" x14ac:dyDescent="0.2">
      <c r="A67" s="8" t="s">
        <v>13</v>
      </c>
      <c r="B67" s="211" t="s">
        <v>37</v>
      </c>
      <c r="C67" s="212"/>
      <c r="D67" s="212"/>
      <c r="E67" s="212"/>
      <c r="F67" s="212"/>
      <c r="G67" s="212"/>
      <c r="H67" s="212"/>
      <c r="I67" s="212"/>
      <c r="J67" s="212"/>
      <c r="K67" s="212"/>
      <c r="L67" s="203"/>
      <c r="M67" s="203"/>
      <c r="N67" s="203"/>
      <c r="O67" s="213"/>
      <c r="P67" s="198">
        <f>SUM(P48:S66)</f>
        <v>0.75</v>
      </c>
      <c r="Q67" s="198"/>
      <c r="R67" s="198"/>
      <c r="S67" s="198"/>
      <c r="T67" s="198">
        <f>SUM(T48:W66)</f>
        <v>0.375</v>
      </c>
      <c r="U67" s="198"/>
      <c r="V67" s="198"/>
      <c r="W67" s="198"/>
      <c r="X67" s="198">
        <f>SUM(X48:AA66)</f>
        <v>0.75</v>
      </c>
      <c r="Y67" s="198"/>
      <c r="Z67" s="198"/>
      <c r="AA67" s="198"/>
    </row>
    <row r="68" spans="1:34" ht="4.5" customHeight="1" x14ac:dyDescent="0.2">
      <c r="A68" s="8"/>
      <c r="B68" s="9"/>
      <c r="C68" s="9"/>
      <c r="D68" s="9"/>
      <c r="E68" s="9"/>
      <c r="F68" s="9"/>
      <c r="G68" s="9"/>
      <c r="H68" s="9"/>
      <c r="I68" s="9"/>
      <c r="J68" s="9"/>
      <c r="K68" s="9"/>
      <c r="L68" s="9"/>
      <c r="M68" s="9"/>
      <c r="N68" s="9"/>
      <c r="O68" s="9"/>
      <c r="P68" s="89"/>
      <c r="Q68" s="89"/>
      <c r="R68" s="89"/>
      <c r="S68" s="89"/>
      <c r="T68" s="89"/>
      <c r="U68" s="89"/>
      <c r="V68" s="89"/>
      <c r="W68" s="89"/>
      <c r="X68" s="89"/>
      <c r="Y68" s="89"/>
      <c r="Z68" s="89"/>
      <c r="AA68" s="90"/>
    </row>
    <row r="69" spans="1:34" ht="15" customHeight="1" x14ac:dyDescent="0.2">
      <c r="A69" s="36" t="s">
        <v>16</v>
      </c>
      <c r="B69" s="214" t="s">
        <v>43</v>
      </c>
      <c r="C69" s="215"/>
      <c r="D69" s="215"/>
      <c r="E69" s="215"/>
      <c r="F69" s="215"/>
      <c r="G69" s="215"/>
      <c r="H69" s="215"/>
      <c r="I69" s="215"/>
      <c r="J69" s="215"/>
      <c r="K69" s="215"/>
      <c r="L69" s="215"/>
      <c r="M69" s="215"/>
      <c r="N69" s="215"/>
      <c r="O69" s="216"/>
      <c r="P69" s="217"/>
      <c r="Q69" s="218"/>
      <c r="R69" s="218"/>
      <c r="S69" s="219"/>
      <c r="T69" s="220">
        <f>T42+T67</f>
        <v>0.375</v>
      </c>
      <c r="U69" s="221"/>
      <c r="V69" s="221"/>
      <c r="W69" s="222"/>
      <c r="X69" s="220">
        <f>X42+X67</f>
        <v>0.75</v>
      </c>
      <c r="Y69" s="221"/>
      <c r="Z69" s="221"/>
      <c r="AA69" s="222"/>
    </row>
    <row r="70" spans="1:34" ht="3.75" customHeight="1" x14ac:dyDescent="0.2">
      <c r="A70" s="8"/>
      <c r="B70" s="35"/>
      <c r="C70" s="9"/>
      <c r="D70" s="9"/>
      <c r="E70" s="9"/>
      <c r="F70" s="9"/>
      <c r="G70" s="9"/>
      <c r="H70" s="9"/>
      <c r="I70" s="9"/>
      <c r="J70" s="9"/>
      <c r="K70" s="9"/>
      <c r="L70" s="9"/>
      <c r="M70" s="9"/>
      <c r="N70" s="9"/>
      <c r="O70" s="9"/>
      <c r="P70" s="91"/>
      <c r="Q70" s="91"/>
      <c r="R70" s="91"/>
      <c r="S70" s="91"/>
      <c r="T70" s="91"/>
      <c r="U70" s="91"/>
      <c r="V70" s="91"/>
      <c r="W70" s="91"/>
      <c r="X70" s="91"/>
      <c r="Y70" s="91"/>
      <c r="Z70" s="91"/>
      <c r="AA70" s="92"/>
    </row>
    <row r="71" spans="1:34" s="2" customFormat="1" ht="17.25" customHeight="1" x14ac:dyDescent="0.2">
      <c r="A71" s="51" t="s">
        <v>2</v>
      </c>
      <c r="B71" s="202" t="s">
        <v>3</v>
      </c>
      <c r="C71" s="203"/>
      <c r="D71" s="203"/>
      <c r="E71" s="203"/>
      <c r="F71" s="203"/>
      <c r="G71" s="203"/>
      <c r="H71" s="203"/>
      <c r="I71" s="203"/>
      <c r="J71" s="203"/>
      <c r="K71" s="203"/>
      <c r="L71" s="203"/>
      <c r="M71" s="203"/>
      <c r="N71" s="203"/>
      <c r="O71" s="204"/>
      <c r="P71" s="205">
        <f>P42+P45+P67</f>
        <v>0.75</v>
      </c>
      <c r="Q71" s="206"/>
      <c r="R71" s="206"/>
      <c r="S71" s="207"/>
      <c r="T71" s="205">
        <f>T69+P71</f>
        <v>1.125</v>
      </c>
      <c r="U71" s="206"/>
      <c r="V71" s="206"/>
      <c r="W71" s="207"/>
      <c r="X71" s="205">
        <f>X69+P71</f>
        <v>1.5</v>
      </c>
      <c r="Y71" s="206"/>
      <c r="Z71" s="206"/>
      <c r="AA71" s="207"/>
      <c r="AB71" s="121"/>
      <c r="AC71" s="121"/>
      <c r="AD71" s="121"/>
      <c r="AE71" s="121"/>
      <c r="AF71" s="121"/>
      <c r="AG71" s="121"/>
      <c r="AH71" s="121"/>
    </row>
    <row r="72" spans="1:34" ht="12.75" customHeight="1" x14ac:dyDescent="0.2">
      <c r="A72" s="208" t="s">
        <v>38</v>
      </c>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row>
    <row r="73" spans="1:34" ht="39" customHeight="1" x14ac:dyDescent="0.2">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34" ht="0.75" customHeight="1" x14ac:dyDescent="0.2">
      <c r="A74" s="209"/>
      <c r="B74" s="209"/>
      <c r="C74" s="209"/>
      <c r="D74" s="209"/>
      <c r="E74" s="209"/>
      <c r="F74" s="209"/>
      <c r="G74" s="209"/>
      <c r="H74" s="209"/>
      <c r="I74" s="209"/>
      <c r="J74" s="209"/>
      <c r="K74" s="209"/>
      <c r="L74" s="209"/>
      <c r="M74" s="209"/>
      <c r="N74" s="209"/>
      <c r="O74" s="209"/>
      <c r="P74" s="210"/>
      <c r="Q74" s="210"/>
      <c r="R74" s="210"/>
      <c r="S74" s="210"/>
      <c r="T74" s="210"/>
      <c r="U74" s="210"/>
      <c r="V74" s="210"/>
      <c r="W74" s="210"/>
      <c r="X74" s="210"/>
      <c r="Y74" s="210"/>
      <c r="Z74" s="210"/>
      <c r="AA74" s="210"/>
    </row>
  </sheetData>
  <sheetProtection algorithmName="SHA-512" hashValue="5hLGsoHoGfsodMOVcBQ/3sYVLz0Mm0lmvnY8HzuL7dk6nW7T0kera/zcTvRVEiHy4BhjaJMAjspBXrXarqil2A==" saltValue="Yd4XS0hLpZCIrcrUKcukjA==" spinCount="100000" sheet="1" objects="1" scenarios="1"/>
  <mergeCells count="303">
    <mergeCell ref="A1:M1"/>
    <mergeCell ref="N1:AA1"/>
    <mergeCell ref="I3:T3"/>
    <mergeCell ref="W3:AA3"/>
    <mergeCell ref="A7:D7"/>
    <mergeCell ref="E7:M7"/>
    <mergeCell ref="O7:R7"/>
    <mergeCell ref="S7:AA7"/>
    <mergeCell ref="A4:P4"/>
    <mergeCell ref="A5:M5"/>
    <mergeCell ref="S2:AA2"/>
    <mergeCell ref="A8:D8"/>
    <mergeCell ref="E8:M8"/>
    <mergeCell ref="O8:R8"/>
    <mergeCell ref="A9:D9"/>
    <mergeCell ref="E9:M9"/>
    <mergeCell ref="O9:R9"/>
    <mergeCell ref="T9:V9"/>
    <mergeCell ref="Y8:AA8"/>
    <mergeCell ref="S8:X8"/>
    <mergeCell ref="P12:R12"/>
    <mergeCell ref="S12:AA12"/>
    <mergeCell ref="A13:O14"/>
    <mergeCell ref="P13:S14"/>
    <mergeCell ref="T13:W14"/>
    <mergeCell ref="X13:AA14"/>
    <mergeCell ref="A10:D10"/>
    <mergeCell ref="E10:M10"/>
    <mergeCell ref="O10:R10"/>
    <mergeCell ref="S10:AA10"/>
    <mergeCell ref="A11:D11"/>
    <mergeCell ref="F11:M11"/>
    <mergeCell ref="O11:R11"/>
    <mergeCell ref="S11:AA11"/>
    <mergeCell ref="A17:B17"/>
    <mergeCell ref="C17:G17"/>
    <mergeCell ref="M17:N17"/>
    <mergeCell ref="P17:S17"/>
    <mergeCell ref="T17:W17"/>
    <mergeCell ref="X17:AA17"/>
    <mergeCell ref="B15:O15"/>
    <mergeCell ref="P15:S15"/>
    <mergeCell ref="T15:W15"/>
    <mergeCell ref="X15:AA15"/>
    <mergeCell ref="B16:J16"/>
    <mergeCell ref="M16:N16"/>
    <mergeCell ref="P16:S16"/>
    <mergeCell ref="T16:W16"/>
    <mergeCell ref="X16:AA16"/>
    <mergeCell ref="X19:AA19"/>
    <mergeCell ref="A20:B20"/>
    <mergeCell ref="C20:H20"/>
    <mergeCell ref="M20:N20"/>
    <mergeCell ref="P20:S20"/>
    <mergeCell ref="T20:W20"/>
    <mergeCell ref="X20:AA20"/>
    <mergeCell ref="A18:B18"/>
    <mergeCell ref="M18:N18"/>
    <mergeCell ref="P18:S18"/>
    <mergeCell ref="T18:W18"/>
    <mergeCell ref="X18:AA18"/>
    <mergeCell ref="A19:B19"/>
    <mergeCell ref="C19:H19"/>
    <mergeCell ref="M19:N19"/>
    <mergeCell ref="P19:S19"/>
    <mergeCell ref="T19:W19"/>
    <mergeCell ref="A22:B22"/>
    <mergeCell ref="C22:H22"/>
    <mergeCell ref="M22:N22"/>
    <mergeCell ref="P22:S22"/>
    <mergeCell ref="T22:W22"/>
    <mergeCell ref="X22:AA22"/>
    <mergeCell ref="A21:B21"/>
    <mergeCell ref="C21:H21"/>
    <mergeCell ref="M21:N21"/>
    <mergeCell ref="P21:S21"/>
    <mergeCell ref="T21:W21"/>
    <mergeCell ref="X21:AA21"/>
    <mergeCell ref="B24:O24"/>
    <mergeCell ref="P24:S24"/>
    <mergeCell ref="T24:W24"/>
    <mergeCell ref="X24:AA24"/>
    <mergeCell ref="B26:O26"/>
    <mergeCell ref="P26:S26"/>
    <mergeCell ref="T26:W26"/>
    <mergeCell ref="X26:AA26"/>
    <mergeCell ref="A23:B23"/>
    <mergeCell ref="C23:H23"/>
    <mergeCell ref="M23:N23"/>
    <mergeCell ref="P23:S23"/>
    <mergeCell ref="T23:W23"/>
    <mergeCell ref="X23:AA23"/>
    <mergeCell ref="B27:K27"/>
    <mergeCell ref="M27:N27"/>
    <mergeCell ref="P27:S27"/>
    <mergeCell ref="T27:W27"/>
    <mergeCell ref="X27:AA27"/>
    <mergeCell ref="A28:B28"/>
    <mergeCell ref="C28:G28"/>
    <mergeCell ref="M28:N28"/>
    <mergeCell ref="P28:S28"/>
    <mergeCell ref="T28:AA29"/>
    <mergeCell ref="T30:W30"/>
    <mergeCell ref="X30:AA30"/>
    <mergeCell ref="A31:B31"/>
    <mergeCell ref="C31:H31"/>
    <mergeCell ref="M31:N31"/>
    <mergeCell ref="P31:S31"/>
    <mergeCell ref="T31:W31"/>
    <mergeCell ref="X31:AA31"/>
    <mergeCell ref="A29:B29"/>
    <mergeCell ref="C29:G29"/>
    <mergeCell ref="M29:N29"/>
    <mergeCell ref="P29:S29"/>
    <mergeCell ref="A30:B30"/>
    <mergeCell ref="M30:N30"/>
    <mergeCell ref="P30:S30"/>
    <mergeCell ref="A33:B33"/>
    <mergeCell ref="C33:H33"/>
    <mergeCell ref="M33:N33"/>
    <mergeCell ref="P33:S33"/>
    <mergeCell ref="T33:W33"/>
    <mergeCell ref="X33:AA33"/>
    <mergeCell ref="A32:B32"/>
    <mergeCell ref="C32:H32"/>
    <mergeCell ref="M32:N32"/>
    <mergeCell ref="P32:S32"/>
    <mergeCell ref="T32:W32"/>
    <mergeCell ref="X32:AA32"/>
    <mergeCell ref="A35:B35"/>
    <mergeCell ref="C35:H35"/>
    <mergeCell ref="M35:N35"/>
    <mergeCell ref="P35:S35"/>
    <mergeCell ref="T35:W35"/>
    <mergeCell ref="X35:AA35"/>
    <mergeCell ref="A34:B34"/>
    <mergeCell ref="C34:H34"/>
    <mergeCell ref="M34:N34"/>
    <mergeCell ref="P34:S34"/>
    <mergeCell ref="T34:W34"/>
    <mergeCell ref="X34:AA34"/>
    <mergeCell ref="A37:B37"/>
    <mergeCell ref="C37:H37"/>
    <mergeCell ref="M37:N37"/>
    <mergeCell ref="P37:S37"/>
    <mergeCell ref="T37:W37"/>
    <mergeCell ref="X37:AA37"/>
    <mergeCell ref="A36:B36"/>
    <mergeCell ref="C36:H36"/>
    <mergeCell ref="M36:N36"/>
    <mergeCell ref="P36:S36"/>
    <mergeCell ref="T36:W36"/>
    <mergeCell ref="X36:AA36"/>
    <mergeCell ref="A39:B39"/>
    <mergeCell ref="C39:H39"/>
    <mergeCell ref="M39:N39"/>
    <mergeCell ref="P39:S39"/>
    <mergeCell ref="T39:W39"/>
    <mergeCell ref="X39:AA39"/>
    <mergeCell ref="A38:B38"/>
    <mergeCell ref="C38:H38"/>
    <mergeCell ref="M38:N38"/>
    <mergeCell ref="P38:S38"/>
    <mergeCell ref="T38:W38"/>
    <mergeCell ref="X38:AA38"/>
    <mergeCell ref="G45:I46"/>
    <mergeCell ref="J45:K46"/>
    <mergeCell ref="L45:M45"/>
    <mergeCell ref="P45:S46"/>
    <mergeCell ref="T45:AA46"/>
    <mergeCell ref="P47:S47"/>
    <mergeCell ref="T47:W47"/>
    <mergeCell ref="X47:AA47"/>
    <mergeCell ref="B40:O40"/>
    <mergeCell ref="P40:S40"/>
    <mergeCell ref="T40:W40"/>
    <mergeCell ref="X40:AA40"/>
    <mergeCell ref="B42:O42"/>
    <mergeCell ref="P42:S42"/>
    <mergeCell ref="T42:W42"/>
    <mergeCell ref="X42:AA42"/>
    <mergeCell ref="A49:B49"/>
    <mergeCell ref="C49:I49"/>
    <mergeCell ref="L49:O49"/>
    <mergeCell ref="P49:S49"/>
    <mergeCell ref="T49:W49"/>
    <mergeCell ref="X49:AA49"/>
    <mergeCell ref="A48:B48"/>
    <mergeCell ref="C48:I48"/>
    <mergeCell ref="L48:N48"/>
    <mergeCell ref="P48:S48"/>
    <mergeCell ref="T48:W48"/>
    <mergeCell ref="X48:AA48"/>
    <mergeCell ref="A51:B51"/>
    <mergeCell ref="C51:I51"/>
    <mergeCell ref="L51:O51"/>
    <mergeCell ref="P51:S51"/>
    <mergeCell ref="T51:W51"/>
    <mergeCell ref="X51:AA51"/>
    <mergeCell ref="A50:B50"/>
    <mergeCell ref="C50:I50"/>
    <mergeCell ref="L50:O50"/>
    <mergeCell ref="P50:S50"/>
    <mergeCell ref="T50:W50"/>
    <mergeCell ref="X50:AA50"/>
    <mergeCell ref="A52:B52"/>
    <mergeCell ref="C52:I52"/>
    <mergeCell ref="L52:O52"/>
    <mergeCell ref="P52:S52"/>
    <mergeCell ref="T52:AA55"/>
    <mergeCell ref="A53:B53"/>
    <mergeCell ref="C53:I53"/>
    <mergeCell ref="M53:N53"/>
    <mergeCell ref="P53:S53"/>
    <mergeCell ref="A54:B54"/>
    <mergeCell ref="A56:B56"/>
    <mergeCell ref="C56:I56"/>
    <mergeCell ref="M56:N56"/>
    <mergeCell ref="P56:S56"/>
    <mergeCell ref="T56:W56"/>
    <mergeCell ref="X56:AA56"/>
    <mergeCell ref="C54:I54"/>
    <mergeCell ref="M54:N54"/>
    <mergeCell ref="P54:S54"/>
    <mergeCell ref="A55:B55"/>
    <mergeCell ref="C55:I55"/>
    <mergeCell ref="M55:N55"/>
    <mergeCell ref="P55:S55"/>
    <mergeCell ref="A58:B58"/>
    <mergeCell ref="C58:H58"/>
    <mergeCell ref="M58:N58"/>
    <mergeCell ref="P58:S58"/>
    <mergeCell ref="T58:W58"/>
    <mergeCell ref="X58:AA58"/>
    <mergeCell ref="A57:B57"/>
    <mergeCell ref="C57:H57"/>
    <mergeCell ref="M57:N57"/>
    <mergeCell ref="P57:S57"/>
    <mergeCell ref="T57:W57"/>
    <mergeCell ref="X57:AA57"/>
    <mergeCell ref="A60:B60"/>
    <mergeCell ref="C60:H60"/>
    <mergeCell ref="M60:N60"/>
    <mergeCell ref="P60:S60"/>
    <mergeCell ref="T60:W60"/>
    <mergeCell ref="X60:AA60"/>
    <mergeCell ref="A59:B59"/>
    <mergeCell ref="C59:H59"/>
    <mergeCell ref="M59:N59"/>
    <mergeCell ref="P59:S59"/>
    <mergeCell ref="T59:W59"/>
    <mergeCell ref="X59:AA59"/>
    <mergeCell ref="A62:B62"/>
    <mergeCell ref="C62:H62"/>
    <mergeCell ref="M62:N62"/>
    <mergeCell ref="P62:S62"/>
    <mergeCell ref="T62:W62"/>
    <mergeCell ref="X62:AA62"/>
    <mergeCell ref="A61:B61"/>
    <mergeCell ref="C61:H61"/>
    <mergeCell ref="M61:N61"/>
    <mergeCell ref="P61:S61"/>
    <mergeCell ref="T61:W61"/>
    <mergeCell ref="X61:AA61"/>
    <mergeCell ref="A64:B64"/>
    <mergeCell ref="C64:H64"/>
    <mergeCell ref="M64:N64"/>
    <mergeCell ref="P64:S64"/>
    <mergeCell ref="T64:W64"/>
    <mergeCell ref="X64:AA64"/>
    <mergeCell ref="A63:B63"/>
    <mergeCell ref="C63:H63"/>
    <mergeCell ref="M63:N63"/>
    <mergeCell ref="P63:S63"/>
    <mergeCell ref="T63:W63"/>
    <mergeCell ref="X63:AA63"/>
    <mergeCell ref="A66:B66"/>
    <mergeCell ref="C66:H66"/>
    <mergeCell ref="M66:N66"/>
    <mergeCell ref="P66:S66"/>
    <mergeCell ref="T66:W66"/>
    <mergeCell ref="X66:AA66"/>
    <mergeCell ref="A65:B65"/>
    <mergeCell ref="C65:H65"/>
    <mergeCell ref="M65:N65"/>
    <mergeCell ref="P65:S65"/>
    <mergeCell ref="T65:W65"/>
    <mergeCell ref="X65:AA65"/>
    <mergeCell ref="B71:O71"/>
    <mergeCell ref="P71:S71"/>
    <mergeCell ref="T71:W71"/>
    <mergeCell ref="X71:AA71"/>
    <mergeCell ref="A72:AA72"/>
    <mergeCell ref="A74:O74"/>
    <mergeCell ref="P74:AA74"/>
    <mergeCell ref="B67:O67"/>
    <mergeCell ref="P67:S67"/>
    <mergeCell ref="T67:W67"/>
    <mergeCell ref="X67:AA67"/>
    <mergeCell ref="B69:O69"/>
    <mergeCell ref="P69:S69"/>
    <mergeCell ref="T69:W69"/>
    <mergeCell ref="X69:AA69"/>
  </mergeCells>
  <hyperlinks>
    <hyperlink ref="A5" r:id="rId1" xr:uid="{00000000-0004-0000-0300-000000000000}"/>
  </hyperlinks>
  <printOptions horizontalCentered="1"/>
  <pageMargins left="0.73" right="0.46" top="0.5" bottom="0.53" header="0.5" footer="0.32"/>
  <pageSetup scale="71" orientation="portrait" r:id="rId2"/>
  <headerFooter scaleWithDoc="0"/>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22</xdr:col>
                    <xdr:colOff>219075</xdr:colOff>
                    <xdr:row>8</xdr:row>
                    <xdr:rowOff>38100</xdr:rowOff>
                  </from>
                  <to>
                    <xdr:col>28</xdr:col>
                    <xdr:colOff>466725</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99"/>
    <pageSetUpPr fitToPage="1"/>
  </sheetPr>
  <dimension ref="A2:M15"/>
  <sheetViews>
    <sheetView zoomScaleNormal="100" workbookViewId="0">
      <selection activeCell="D11" sqref="D11"/>
    </sheetView>
  </sheetViews>
  <sheetFormatPr defaultColWidth="9.140625" defaultRowHeight="12.75" x14ac:dyDescent="0.2"/>
  <cols>
    <col min="1" max="1" width="9.140625" style="78"/>
    <col min="2" max="2" width="46.85546875" style="79" customWidth="1"/>
    <col min="3" max="3" width="13.85546875" style="79" customWidth="1"/>
    <col min="4" max="4" width="15.7109375" style="79" customWidth="1"/>
    <col min="5" max="5" width="20.7109375" style="79" customWidth="1"/>
    <col min="6" max="6" width="2.140625" style="79" customWidth="1"/>
    <col min="7" max="13" width="9.140625" style="121"/>
    <col min="14" max="16384" width="9.140625" style="79"/>
  </cols>
  <sheetData>
    <row r="2" spans="1:9" ht="52.5" customHeight="1" x14ac:dyDescent="0.2">
      <c r="E2" s="146" t="str">
        <f>'Instructions - READ &amp; DOWNLOAD'!A4:A4</f>
        <v>May 28, 2025</v>
      </c>
      <c r="F2" s="100"/>
      <c r="G2" s="122"/>
      <c r="H2" s="122"/>
      <c r="I2" s="122"/>
    </row>
    <row r="3" spans="1:9" ht="52.5" customHeight="1" x14ac:dyDescent="0.2">
      <c r="B3" s="80" t="s">
        <v>90</v>
      </c>
      <c r="D3" s="145" t="str">
        <f>'LABOR RATE - Salaried A'!S7&amp;"  "&amp;'LABOR RATE - Salaried A'!S8&amp;" Local: "&amp;IF(('LABOR RATE - Salaried A'!T9)=0,"PW",('LABOR RATE - Salaried A'!T9))</f>
        <v>Management / Engineering   Local: N/A</v>
      </c>
      <c r="E3" s="106"/>
      <c r="F3" s="100"/>
      <c r="G3" s="122"/>
      <c r="H3" s="122"/>
      <c r="I3" s="122"/>
    </row>
    <row r="4" spans="1:9" x14ac:dyDescent="0.2">
      <c r="B4" s="80"/>
      <c r="D4" s="340" t="s">
        <v>134</v>
      </c>
    </row>
    <row r="5" spans="1:9" x14ac:dyDescent="0.2">
      <c r="B5" s="144" t="s">
        <v>136</v>
      </c>
      <c r="D5" s="341"/>
    </row>
    <row r="6" spans="1:9" x14ac:dyDescent="0.2">
      <c r="A6" s="111" t="s">
        <v>91</v>
      </c>
      <c r="B6" s="143" t="str">
        <f>IF('LABOR RATE - Salaried A'!E8=0, " ",'LABOR RATE - Salaried A'!E8)</f>
        <v>MASTER</v>
      </c>
      <c r="C6" s="111" t="s">
        <v>92</v>
      </c>
      <c r="D6" s="342"/>
      <c r="E6" s="111" t="s">
        <v>135</v>
      </c>
    </row>
    <row r="7" spans="1:9" x14ac:dyDescent="0.2">
      <c r="A7" s="108" t="s">
        <v>93</v>
      </c>
      <c r="B7" s="109" t="s">
        <v>122</v>
      </c>
      <c r="C7" s="109"/>
      <c r="D7" s="141">
        <v>1</v>
      </c>
      <c r="E7" s="108" t="s">
        <v>94</v>
      </c>
      <c r="F7" s="78"/>
    </row>
    <row r="8" spans="1:9" x14ac:dyDescent="0.2">
      <c r="A8" s="108" t="s">
        <v>95</v>
      </c>
      <c r="B8" s="109" t="s">
        <v>123</v>
      </c>
      <c r="C8" s="109"/>
      <c r="D8" s="141">
        <v>1</v>
      </c>
      <c r="E8" s="108" t="s">
        <v>94</v>
      </c>
      <c r="F8" s="78"/>
    </row>
    <row r="9" spans="1:9" x14ac:dyDescent="0.2">
      <c r="A9" s="108" t="s">
        <v>96</v>
      </c>
      <c r="B9" s="109" t="s">
        <v>124</v>
      </c>
      <c r="C9" s="109" t="s">
        <v>126</v>
      </c>
      <c r="D9" s="138">
        <f>IF(D8=0,0,D8/D7)</f>
        <v>1</v>
      </c>
      <c r="E9" s="108"/>
      <c r="F9" s="78"/>
    </row>
    <row r="10" spans="1:9" x14ac:dyDescent="0.2">
      <c r="A10" s="108" t="s">
        <v>97</v>
      </c>
      <c r="B10" s="109" t="s">
        <v>101</v>
      </c>
      <c r="C10" s="109"/>
      <c r="D10" s="142">
        <v>2</v>
      </c>
      <c r="E10" s="108" t="s">
        <v>98</v>
      </c>
      <c r="F10" s="78"/>
    </row>
    <row r="11" spans="1:9" x14ac:dyDescent="0.2">
      <c r="A11" s="108" t="s">
        <v>99</v>
      </c>
      <c r="B11" s="109" t="s">
        <v>102</v>
      </c>
      <c r="C11" s="109" t="s">
        <v>125</v>
      </c>
      <c r="D11" s="139">
        <f>IF(D8=0,0,D9*D10)</f>
        <v>2</v>
      </c>
      <c r="E11" s="108" t="s">
        <v>98</v>
      </c>
      <c r="F11" s="78"/>
    </row>
    <row r="12" spans="1:9" x14ac:dyDescent="0.2">
      <c r="A12" s="108"/>
      <c r="B12" s="109"/>
      <c r="C12" s="109"/>
      <c r="D12" s="109"/>
      <c r="E12" s="108"/>
      <c r="F12" s="78"/>
    </row>
    <row r="13" spans="1:9" x14ac:dyDescent="0.2">
      <c r="A13" s="108"/>
      <c r="B13" s="110" t="s">
        <v>103</v>
      </c>
      <c r="C13" s="109"/>
      <c r="D13" s="140">
        <f>IF(D8=0,0,D11/100)</f>
        <v>0.02</v>
      </c>
      <c r="E13" s="111" t="s">
        <v>100</v>
      </c>
      <c r="F13" s="78"/>
    </row>
    <row r="14" spans="1:9" x14ac:dyDescent="0.2">
      <c r="F14" s="78"/>
    </row>
    <row r="15" spans="1:9" ht="18" x14ac:dyDescent="0.25">
      <c r="A15" s="339" t="s">
        <v>121</v>
      </c>
      <c r="B15" s="339"/>
      <c r="C15" s="339"/>
      <c r="D15" s="339"/>
      <c r="E15" s="339"/>
      <c r="F15" s="101"/>
    </row>
  </sheetData>
  <sheetProtection algorithmName="SHA-512" hashValue="fdhNgs6S3QSOIMIjpqdt8MXFOXq4enOa29GH+CQ8KsE1+JVcU3P7pdP5SoGF8VqdOT8Khzhq/tcLXy45YJ9eTQ==" saltValue="eF/WyeIlEkiQuBuJCM5Vjw==" spinCount="100000" sheet="1" objects="1" scenarios="1"/>
  <mergeCells count="2">
    <mergeCell ref="A15:E15"/>
    <mergeCell ref="D4:D6"/>
  </mergeCells>
  <printOptions horizontalCentered="1"/>
  <pageMargins left="0.73" right="0.46" top="0.5" bottom="0.53" header="0.5" footer="0.32"/>
  <pageSetup scale="87"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99"/>
    <pageSetUpPr fitToPage="1"/>
  </sheetPr>
  <dimension ref="A2:M19"/>
  <sheetViews>
    <sheetView zoomScaleNormal="100" workbookViewId="0">
      <selection activeCell="D9" sqref="D9"/>
    </sheetView>
  </sheetViews>
  <sheetFormatPr defaultColWidth="9.140625" defaultRowHeight="12.75" x14ac:dyDescent="0.2"/>
  <cols>
    <col min="1" max="1" width="9.140625" style="78"/>
    <col min="2" max="2" width="46.85546875" style="79" customWidth="1"/>
    <col min="3" max="3" width="13.85546875" style="79" customWidth="1"/>
    <col min="4" max="4" width="15.7109375" style="79" customWidth="1"/>
    <col min="5" max="5" width="20.7109375" style="79" customWidth="1"/>
    <col min="6" max="6" width="2.140625" style="79" customWidth="1"/>
    <col min="7" max="13" width="9.140625" style="121"/>
    <col min="14" max="16384" width="9.140625" style="79"/>
  </cols>
  <sheetData>
    <row r="2" spans="1:9" ht="52.5" customHeight="1" x14ac:dyDescent="0.2">
      <c r="E2" s="146" t="str">
        <f>'Instructions - READ &amp; DOWNLOAD'!A4:A4</f>
        <v>May 28, 2025</v>
      </c>
      <c r="F2" s="100"/>
      <c r="G2" s="122"/>
      <c r="H2" s="122"/>
      <c r="I2" s="122"/>
    </row>
    <row r="3" spans="1:9" ht="20.25" customHeight="1" x14ac:dyDescent="0.2">
      <c r="B3" s="80" t="s">
        <v>142</v>
      </c>
      <c r="D3" s="106"/>
      <c r="E3" s="106"/>
      <c r="F3" s="100"/>
      <c r="G3" s="122"/>
      <c r="H3" s="122"/>
      <c r="I3" s="122"/>
    </row>
    <row r="4" spans="1:9" ht="12.75" customHeight="1" x14ac:dyDescent="0.2">
      <c r="B4" s="80"/>
      <c r="D4" s="340" t="s">
        <v>151</v>
      </c>
    </row>
    <row r="5" spans="1:9" x14ac:dyDescent="0.2">
      <c r="B5" s="144" t="s">
        <v>136</v>
      </c>
      <c r="D5" s="341"/>
    </row>
    <row r="6" spans="1:9" x14ac:dyDescent="0.2">
      <c r="A6" s="111" t="s">
        <v>91</v>
      </c>
      <c r="B6" s="143" t="str">
        <f>IF('LABOR RATE - Salaried A'!E8=0, " ",'LABOR RATE - Salaried A'!E8)</f>
        <v>MASTER</v>
      </c>
      <c r="C6" s="111" t="s">
        <v>92</v>
      </c>
      <c r="D6" s="342"/>
      <c r="E6" s="111" t="s">
        <v>135</v>
      </c>
    </row>
    <row r="7" spans="1:9" x14ac:dyDescent="0.2">
      <c r="A7" s="108" t="s">
        <v>93</v>
      </c>
      <c r="B7" s="109" t="s">
        <v>273</v>
      </c>
      <c r="C7" s="109"/>
      <c r="D7" s="180"/>
      <c r="E7" s="108" t="s">
        <v>143</v>
      </c>
      <c r="F7" s="78"/>
    </row>
    <row r="8" spans="1:9" x14ac:dyDescent="0.2">
      <c r="A8" s="108" t="s">
        <v>95</v>
      </c>
      <c r="B8" s="109" t="s">
        <v>274</v>
      </c>
      <c r="C8" s="109"/>
      <c r="D8" s="180"/>
      <c r="E8" s="108" t="s">
        <v>143</v>
      </c>
      <c r="F8" s="78"/>
    </row>
    <row r="9" spans="1:9" x14ac:dyDescent="0.2">
      <c r="A9" s="108" t="s">
        <v>96</v>
      </c>
      <c r="B9" s="109" t="s">
        <v>275</v>
      </c>
      <c r="C9" s="109"/>
      <c r="D9" s="180"/>
      <c r="E9" s="108" t="s">
        <v>143</v>
      </c>
      <c r="F9" s="78"/>
    </row>
    <row r="10" spans="1:9" x14ac:dyDescent="0.2">
      <c r="A10" s="108" t="s">
        <v>97</v>
      </c>
      <c r="B10" s="109" t="s">
        <v>276</v>
      </c>
      <c r="C10" s="109"/>
      <c r="D10" s="180"/>
      <c r="E10" s="108" t="s">
        <v>143</v>
      </c>
      <c r="F10" s="78"/>
    </row>
    <row r="11" spans="1:9" x14ac:dyDescent="0.2">
      <c r="A11" s="108" t="s">
        <v>99</v>
      </c>
      <c r="B11" s="111" t="s">
        <v>277</v>
      </c>
      <c r="C11" s="108" t="s">
        <v>148</v>
      </c>
      <c r="D11" s="139">
        <f>SUM(D7:D10)</f>
        <v>0</v>
      </c>
      <c r="E11" s="108" t="s">
        <v>143</v>
      </c>
      <c r="F11" s="78"/>
    </row>
    <row r="12" spans="1:9" x14ac:dyDescent="0.2">
      <c r="A12" s="108" t="s">
        <v>144</v>
      </c>
      <c r="B12" s="109" t="s">
        <v>278</v>
      </c>
      <c r="C12" s="112"/>
      <c r="D12" s="147">
        <v>0.10299999999999999</v>
      </c>
      <c r="E12" s="108"/>
      <c r="F12" s="78"/>
    </row>
    <row r="13" spans="1:9" x14ac:dyDescent="0.2">
      <c r="A13" s="108" t="s">
        <v>145</v>
      </c>
      <c r="B13" s="113" t="s">
        <v>149</v>
      </c>
      <c r="C13" s="112" t="s">
        <v>147</v>
      </c>
      <c r="D13" s="139">
        <f>D12*D11</f>
        <v>0</v>
      </c>
      <c r="E13" s="108" t="s">
        <v>143</v>
      </c>
      <c r="F13" s="78"/>
    </row>
    <row r="14" spans="1:9" x14ac:dyDescent="0.2">
      <c r="A14" s="108" t="s">
        <v>146</v>
      </c>
      <c r="B14" s="113" t="s">
        <v>279</v>
      </c>
      <c r="C14" s="108"/>
      <c r="D14" s="181"/>
      <c r="E14" s="108" t="s">
        <v>150</v>
      </c>
      <c r="F14" s="78"/>
    </row>
    <row r="15" spans="1:9" x14ac:dyDescent="0.2">
      <c r="F15" s="78"/>
    </row>
    <row r="16" spans="1:9" x14ac:dyDescent="0.2">
      <c r="A16" s="108" t="s">
        <v>154</v>
      </c>
      <c r="B16" s="110" t="s">
        <v>280</v>
      </c>
      <c r="C16" s="108" t="s">
        <v>152</v>
      </c>
      <c r="D16" s="148">
        <v>0.75</v>
      </c>
      <c r="E16" s="108" t="s">
        <v>155</v>
      </c>
      <c r="F16" s="78"/>
    </row>
    <row r="17" spans="6:6" x14ac:dyDescent="0.2">
      <c r="F17" s="78"/>
    </row>
    <row r="18" spans="6:6" x14ac:dyDescent="0.2">
      <c r="F18" s="78"/>
    </row>
    <row r="19" spans="6:6" x14ac:dyDescent="0.2">
      <c r="F19" s="78"/>
    </row>
  </sheetData>
  <sheetProtection algorithmName="SHA-512" hashValue="6h5BvaKt3LDpbkU48Xn39XbJFX8YqK6Xlj6JscvSyJhf4gt7/O/uC8IlMC268D3eheSsyGvB56lu8wYxJysnhA==" saltValue="ny55xno9yZ79yh8M0VRCAQ==" spinCount="100000" sheet="1" objects="1" scenarios="1"/>
  <mergeCells count="1">
    <mergeCell ref="D4:D6"/>
  </mergeCells>
  <printOptions horizontalCentered="1"/>
  <pageMargins left="0.73" right="0.46" top="0.5" bottom="0.53" header="0.5" footer="0.32"/>
  <pageSetup scale="89"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99"/>
    <pageSetUpPr fitToPage="1"/>
  </sheetPr>
  <dimension ref="A1:L227"/>
  <sheetViews>
    <sheetView showGridLines="0" showZeros="0" view="pageBreakPreview" zoomScaleNormal="80" zoomScaleSheetLayoutView="100" workbookViewId="0">
      <selection activeCell="L9" sqref="L9"/>
    </sheetView>
  </sheetViews>
  <sheetFormatPr defaultColWidth="9.140625" defaultRowHeight="12.75" x14ac:dyDescent="0.2"/>
  <cols>
    <col min="1" max="1" width="44.5703125" customWidth="1"/>
    <col min="2" max="2" width="17.42578125" customWidth="1"/>
    <col min="3" max="3" width="19.42578125" style="45" customWidth="1"/>
    <col min="4" max="4" width="12.5703125" style="38" customWidth="1"/>
    <col min="5" max="6" width="14.5703125" style="39" customWidth="1"/>
    <col min="7" max="7" width="13.7109375" style="43" customWidth="1"/>
    <col min="8" max="8" width="13.5703125" style="43" customWidth="1"/>
    <col min="9" max="9" width="13.7109375" style="43" customWidth="1"/>
  </cols>
  <sheetData>
    <row r="1" spans="1:11" ht="47.25" customHeight="1" x14ac:dyDescent="0.2">
      <c r="A1" s="177"/>
      <c r="B1" s="177"/>
      <c r="C1" s="177"/>
      <c r="D1" s="177"/>
      <c r="E1" s="365" t="e" vm="1">
        <v>#VALUE!</v>
      </c>
      <c r="F1" s="366"/>
      <c r="G1" s="366"/>
      <c r="H1" s="366"/>
      <c r="I1" s="366"/>
    </row>
    <row r="2" spans="1:11" ht="27.75" customHeight="1" thickBot="1" x14ac:dyDescent="0.25">
      <c r="A2" s="344" t="s">
        <v>117</v>
      </c>
      <c r="B2" s="344"/>
      <c r="C2" s="344"/>
      <c r="D2" s="344"/>
      <c r="E2" s="344"/>
      <c r="F2" s="344"/>
      <c r="G2" s="344"/>
      <c r="H2" s="345" t="str">
        <f>'Instructions - READ &amp; DOWNLOAD'!A4:A4</f>
        <v>May 28, 2025</v>
      </c>
      <c r="I2" s="345"/>
      <c r="K2" s="47" t="s">
        <v>1</v>
      </c>
    </row>
    <row r="3" spans="1:11" ht="19.5" customHeight="1" thickBot="1" x14ac:dyDescent="0.25">
      <c r="A3" s="58" t="s">
        <v>105</v>
      </c>
      <c r="B3" s="358"/>
      <c r="C3" s="358"/>
      <c r="D3" s="358"/>
      <c r="E3" s="358"/>
      <c r="F3" s="358"/>
      <c r="G3" s="99"/>
      <c r="H3" s="354"/>
      <c r="I3" s="355"/>
    </row>
    <row r="4" spans="1:11" ht="19.5" customHeight="1" thickBot="1" x14ac:dyDescent="0.25">
      <c r="A4" s="367" t="s">
        <v>130</v>
      </c>
      <c r="B4" s="357"/>
      <c r="C4" s="368" t="s">
        <v>129</v>
      </c>
      <c r="D4" s="357"/>
      <c r="E4" s="357"/>
      <c r="F4" s="369"/>
      <c r="G4" s="105" t="s">
        <v>128</v>
      </c>
      <c r="H4" s="356"/>
      <c r="I4" s="357"/>
    </row>
    <row r="5" spans="1:11" ht="12.75" customHeight="1" x14ac:dyDescent="0.2">
      <c r="A5" s="370" t="s">
        <v>127</v>
      </c>
      <c r="B5" s="348" t="s">
        <v>41</v>
      </c>
      <c r="C5" s="348" t="s">
        <v>44</v>
      </c>
      <c r="D5" s="359" t="s">
        <v>45</v>
      </c>
      <c r="E5" s="348" t="s">
        <v>106</v>
      </c>
      <c r="F5" s="348" t="s">
        <v>40</v>
      </c>
      <c r="G5" s="350" t="s">
        <v>39</v>
      </c>
      <c r="H5" s="350" t="s">
        <v>87</v>
      </c>
      <c r="I5" s="352" t="s">
        <v>42</v>
      </c>
    </row>
    <row r="6" spans="1:11" ht="13.5" thickBot="1" x14ac:dyDescent="0.25">
      <c r="A6" s="371"/>
      <c r="B6" s="349"/>
      <c r="C6" s="349"/>
      <c r="D6" s="360"/>
      <c r="E6" s="349"/>
      <c r="F6" s="349"/>
      <c r="G6" s="351"/>
      <c r="H6" s="351"/>
      <c r="I6" s="353"/>
    </row>
    <row r="7" spans="1:11" ht="31.5" x14ac:dyDescent="0.2">
      <c r="A7" s="149" t="str">
        <f>'LABOR RATE - Salaried A'!E$8</f>
        <v>MASTER</v>
      </c>
      <c r="B7" s="149" t="str">
        <f>'LABOR RATE - Salaried A'!S$7</f>
        <v>Management / Engineering</v>
      </c>
      <c r="C7" s="150" t="str">
        <f>CONCATENATE('LABOR RATE - Salaried A'!S$8,'LABOR RATE - Salaried A'!Y8)</f>
        <v>1st Shift</v>
      </c>
      <c r="D7" s="150" t="str">
        <f>IF(('LABOR RATE - Salaried A'!T$9)=0,"PW",('LABOR RATE - Salaried A'!T$9))</f>
        <v>N/A</v>
      </c>
      <c r="E7" s="151">
        <f>'LABOR RATE - Salaried A'!E$9</f>
        <v>0</v>
      </c>
      <c r="F7" s="151">
        <f>'LABOR RATE - Salaried A'!S$10</f>
        <v>0</v>
      </c>
      <c r="G7" s="152">
        <f>'LABOR RATE - Salaried A'!P$71</f>
        <v>0.75</v>
      </c>
      <c r="H7" s="152">
        <f>'LABOR RATE - Salaried A'!T$71</f>
        <v>1.125</v>
      </c>
      <c r="I7" s="152">
        <f>'LABOR RATE - Salaried A'!X$71</f>
        <v>1.5</v>
      </c>
    </row>
    <row r="8" spans="1:11" ht="31.5" x14ac:dyDescent="0.2">
      <c r="A8" s="149" t="str">
        <f>'LABOR RATE - Salaried B'!E$8</f>
        <v>MASTER</v>
      </c>
      <c r="B8" s="149" t="str">
        <f>'LABOR RATE - Salaried B'!S$7</f>
        <v>Management / Engineering</v>
      </c>
      <c r="C8" s="150" t="str">
        <f>CONCATENATE('LABOR RATE - Salaried B'!S$8,'LABOR RATE - Salaried B'!Y8)</f>
        <v>1st Shift</v>
      </c>
      <c r="D8" s="150" t="str">
        <f>IF(('LABOR RATE - Salaried B'!T$9)=0,"PW",('LABOR RATE - Salaried B'!T$9))</f>
        <v>N/A</v>
      </c>
      <c r="E8" s="151">
        <f>'LABOR RATE - Salaried B'!E$9</f>
        <v>0</v>
      </c>
      <c r="F8" s="151">
        <f>'LABOR RATE - Salaried B'!S$10</f>
        <v>0</v>
      </c>
      <c r="G8" s="152">
        <f>'LABOR RATE - Salaried B'!P$71</f>
        <v>0.75</v>
      </c>
      <c r="H8" s="152">
        <f>'LABOR RATE - Salaried B'!T$71</f>
        <v>1.125</v>
      </c>
      <c r="I8" s="152">
        <f>'LABOR RATE - Salaried B'!X$71</f>
        <v>1.5</v>
      </c>
    </row>
    <row r="9" spans="1:11" ht="31.5" x14ac:dyDescent="0.2">
      <c r="A9" s="149" t="str">
        <f>'LABOR RATE - Salaried C'!E$8</f>
        <v>MASTER</v>
      </c>
      <c r="B9" s="149" t="str">
        <f>'LABOR RATE - Salaried C'!S$7</f>
        <v>Management / Engineering</v>
      </c>
      <c r="C9" s="150" t="str">
        <f>CONCATENATE('LABOR RATE - Salaried C'!S$8,'LABOR RATE - Salaried C'!Y8)</f>
        <v>1st Shift</v>
      </c>
      <c r="D9" s="150" t="str">
        <f>IF(('LABOR RATE - Salaried C'!T$9)=0,"PW",('LABOR RATE - Salaried C'!T$9))</f>
        <v>N/A</v>
      </c>
      <c r="E9" s="151">
        <f>'LABOR RATE - Salaried C'!E$9</f>
        <v>0</v>
      </c>
      <c r="F9" s="151">
        <f>'LABOR RATE - Salaried C'!S$10</f>
        <v>0</v>
      </c>
      <c r="G9" s="152">
        <f>'LABOR RATE - Salaried C'!P$71</f>
        <v>0.75</v>
      </c>
      <c r="H9" s="152">
        <f>'LABOR RATE - Salaried C'!T$71</f>
        <v>1.125</v>
      </c>
      <c r="I9" s="152">
        <f>'LABOR RATE - Salaried C'!X$71</f>
        <v>1.5</v>
      </c>
    </row>
    <row r="10" spans="1:11" ht="15.75" x14ac:dyDescent="0.2">
      <c r="A10" s="117"/>
      <c r="B10" s="117"/>
      <c r="C10" s="118"/>
      <c r="D10" s="118"/>
      <c r="E10" s="119"/>
      <c r="F10" s="119"/>
      <c r="G10" s="120"/>
      <c r="H10" s="120"/>
      <c r="I10" s="120"/>
    </row>
    <row r="11" spans="1:11" ht="27" customHeight="1" x14ac:dyDescent="0.2">
      <c r="A11" s="117"/>
      <c r="B11" s="117"/>
      <c r="C11" s="118"/>
      <c r="D11" s="118"/>
      <c r="E11" s="119"/>
      <c r="F11" s="119"/>
      <c r="G11" s="120"/>
      <c r="H11" s="120"/>
      <c r="I11" s="120"/>
    </row>
    <row r="12" spans="1:11" ht="27" customHeight="1" x14ac:dyDescent="0.2">
      <c r="A12" s="117"/>
      <c r="B12" s="117"/>
      <c r="C12" s="118"/>
      <c r="D12" s="118"/>
      <c r="E12" s="119"/>
      <c r="F12" s="119"/>
      <c r="G12" s="120"/>
      <c r="H12" s="120"/>
      <c r="I12" s="120"/>
    </row>
    <row r="13" spans="1:11" ht="27" customHeight="1" x14ac:dyDescent="0.2">
      <c r="A13" s="117"/>
      <c r="B13" s="117"/>
      <c r="C13" s="118"/>
      <c r="D13" s="118"/>
      <c r="E13" s="119"/>
      <c r="F13" s="119"/>
      <c r="G13" s="120"/>
      <c r="H13" s="120"/>
      <c r="I13" s="120"/>
    </row>
    <row r="14" spans="1:11" ht="27" customHeight="1" x14ac:dyDescent="0.2">
      <c r="A14" s="117"/>
      <c r="B14" s="117"/>
      <c r="C14" s="118"/>
      <c r="D14" s="118"/>
      <c r="E14" s="119"/>
      <c r="F14" s="119"/>
      <c r="G14" s="120"/>
      <c r="H14" s="120"/>
      <c r="I14" s="120"/>
    </row>
    <row r="15" spans="1:11" ht="27" customHeight="1" x14ac:dyDescent="0.2">
      <c r="A15" s="117"/>
      <c r="B15" s="117"/>
      <c r="C15" s="118"/>
      <c r="D15" s="118"/>
      <c r="E15" s="119"/>
      <c r="F15" s="119"/>
      <c r="G15" s="120"/>
      <c r="H15" s="120"/>
      <c r="I15" s="120"/>
    </row>
    <row r="16" spans="1:11" ht="27" customHeight="1" x14ac:dyDescent="0.2">
      <c r="A16" s="117"/>
      <c r="B16" s="117"/>
      <c r="C16" s="118"/>
      <c r="D16" s="118"/>
      <c r="E16" s="119"/>
      <c r="F16" s="119"/>
      <c r="G16" s="120"/>
      <c r="H16" s="120"/>
      <c r="I16" s="120"/>
      <c r="J16" s="37"/>
    </row>
    <row r="17" spans="1:9" ht="27" customHeight="1" x14ac:dyDescent="0.2">
      <c r="A17" s="117"/>
      <c r="B17" s="117"/>
      <c r="C17" s="118"/>
      <c r="D17" s="118"/>
      <c r="E17" s="119"/>
      <c r="F17" s="119"/>
      <c r="G17" s="120"/>
      <c r="H17" s="120"/>
      <c r="I17" s="120"/>
    </row>
    <row r="18" spans="1:9" ht="27" customHeight="1" x14ac:dyDescent="0.2">
      <c r="A18" s="117"/>
      <c r="B18" s="117"/>
      <c r="C18" s="118"/>
      <c r="D18" s="118"/>
      <c r="E18" s="119"/>
      <c r="F18" s="119"/>
      <c r="G18" s="120"/>
      <c r="H18" s="120"/>
      <c r="I18" s="120"/>
    </row>
    <row r="19" spans="1:9" ht="27" customHeight="1" x14ac:dyDescent="0.2">
      <c r="A19" s="117"/>
      <c r="B19" s="117"/>
      <c r="C19" s="118"/>
      <c r="D19" s="118"/>
      <c r="E19" s="119"/>
      <c r="F19" s="119"/>
      <c r="G19" s="120"/>
      <c r="H19" s="120"/>
      <c r="I19" s="120"/>
    </row>
    <row r="20" spans="1:9" ht="27" customHeight="1" x14ac:dyDescent="0.2">
      <c r="A20" s="117"/>
      <c r="B20" s="117"/>
      <c r="C20" s="118"/>
      <c r="D20" s="118"/>
      <c r="E20" s="119"/>
      <c r="F20" s="119"/>
      <c r="G20" s="120"/>
      <c r="H20" s="120"/>
      <c r="I20" s="120"/>
    </row>
    <row r="21" spans="1:9" ht="27" customHeight="1" x14ac:dyDescent="0.2">
      <c r="A21" s="117"/>
      <c r="B21" s="117"/>
      <c r="C21" s="118"/>
      <c r="D21" s="118"/>
      <c r="E21" s="119"/>
      <c r="F21" s="119"/>
      <c r="G21" s="120"/>
      <c r="H21" s="120"/>
      <c r="I21" s="120"/>
    </row>
    <row r="22" spans="1:9" ht="27" customHeight="1" x14ac:dyDescent="0.2">
      <c r="A22" s="117"/>
      <c r="B22" s="117"/>
      <c r="C22" s="118"/>
      <c r="D22" s="118"/>
      <c r="E22" s="119"/>
      <c r="F22" s="119"/>
      <c r="G22" s="120"/>
      <c r="H22" s="120"/>
      <c r="I22" s="120"/>
    </row>
    <row r="23" spans="1:9" ht="27" customHeight="1" x14ac:dyDescent="0.2">
      <c r="A23" s="117"/>
      <c r="B23" s="117"/>
      <c r="C23" s="118"/>
      <c r="D23" s="118"/>
      <c r="E23" s="119"/>
      <c r="F23" s="119"/>
      <c r="G23" s="120"/>
      <c r="H23" s="120"/>
      <c r="I23" s="120"/>
    </row>
    <row r="24" spans="1:9" ht="27" customHeight="1" x14ac:dyDescent="0.2">
      <c r="A24" s="117"/>
      <c r="B24" s="117"/>
      <c r="C24" s="118"/>
      <c r="D24" s="118"/>
      <c r="E24" s="119"/>
      <c r="F24" s="119"/>
      <c r="G24" s="120"/>
      <c r="H24" s="120"/>
      <c r="I24" s="120"/>
    </row>
    <row r="25" spans="1:9" ht="27" customHeight="1" x14ac:dyDescent="0.2">
      <c r="A25" s="117"/>
      <c r="B25" s="117"/>
      <c r="C25" s="118"/>
      <c r="D25" s="118"/>
      <c r="E25" s="119"/>
      <c r="F25" s="119"/>
      <c r="G25" s="120"/>
      <c r="H25" s="120"/>
      <c r="I25" s="120"/>
    </row>
    <row r="26" spans="1:9" x14ac:dyDescent="0.2">
      <c r="A26" s="362"/>
      <c r="B26" s="361"/>
      <c r="C26" s="343"/>
      <c r="D26" s="362"/>
      <c r="E26" s="347"/>
      <c r="F26" s="347"/>
      <c r="G26" s="346"/>
      <c r="H26" s="346"/>
      <c r="I26" s="346"/>
    </row>
    <row r="27" spans="1:9" x14ac:dyDescent="0.2">
      <c r="A27" s="362"/>
      <c r="B27" s="361"/>
      <c r="C27" s="343"/>
      <c r="D27" s="362"/>
      <c r="E27" s="347"/>
      <c r="F27" s="347"/>
      <c r="G27" s="346"/>
      <c r="H27" s="346"/>
      <c r="I27" s="346"/>
    </row>
    <row r="28" spans="1:9" x14ac:dyDescent="0.2">
      <c r="A28" s="362"/>
      <c r="B28" s="362"/>
      <c r="C28" s="361"/>
      <c r="D28" s="347"/>
      <c r="E28" s="343"/>
      <c r="F28" s="343"/>
      <c r="G28" s="346"/>
      <c r="H28" s="346"/>
      <c r="I28" s="346"/>
    </row>
    <row r="29" spans="1:9" x14ac:dyDescent="0.2">
      <c r="A29" s="362"/>
      <c r="B29" s="362"/>
      <c r="C29" s="361"/>
      <c r="D29" s="347"/>
      <c r="E29" s="343"/>
      <c r="F29" s="343"/>
      <c r="G29" s="346"/>
      <c r="H29" s="346"/>
      <c r="I29" s="346"/>
    </row>
    <row r="30" spans="1:9" x14ac:dyDescent="0.2">
      <c r="A30" s="362"/>
      <c r="B30" s="362"/>
      <c r="C30" s="361"/>
      <c r="D30" s="347"/>
      <c r="E30" s="343"/>
      <c r="F30" s="343"/>
      <c r="G30" s="346"/>
      <c r="H30" s="346"/>
      <c r="I30" s="346"/>
    </row>
    <row r="31" spans="1:9" x14ac:dyDescent="0.2">
      <c r="A31" s="362"/>
      <c r="B31" s="362"/>
      <c r="C31" s="361"/>
      <c r="D31" s="347"/>
      <c r="E31" s="343"/>
      <c r="F31" s="343"/>
      <c r="G31" s="346"/>
      <c r="H31" s="346"/>
      <c r="I31" s="346"/>
    </row>
    <row r="32" spans="1:9" x14ac:dyDescent="0.2">
      <c r="A32" s="362"/>
      <c r="B32" s="362"/>
      <c r="C32" s="361"/>
      <c r="D32" s="347"/>
      <c r="E32" s="343"/>
      <c r="F32" s="343"/>
      <c r="G32" s="346"/>
      <c r="H32" s="346"/>
      <c r="I32" s="346"/>
    </row>
    <row r="33" spans="1:9" x14ac:dyDescent="0.2">
      <c r="A33" s="362"/>
      <c r="B33" s="362"/>
      <c r="C33" s="361"/>
      <c r="D33" s="347"/>
      <c r="E33" s="343"/>
      <c r="F33" s="343"/>
      <c r="G33" s="346"/>
      <c r="H33" s="346"/>
      <c r="I33" s="346"/>
    </row>
    <row r="34" spans="1:9" x14ac:dyDescent="0.2">
      <c r="A34" s="362"/>
      <c r="B34" s="362"/>
      <c r="C34" s="361"/>
      <c r="D34" s="347"/>
      <c r="E34" s="343"/>
      <c r="F34" s="343"/>
      <c r="G34" s="346"/>
      <c r="H34" s="346"/>
      <c r="I34" s="346"/>
    </row>
    <row r="35" spans="1:9" x14ac:dyDescent="0.2">
      <c r="A35" s="362"/>
      <c r="B35" s="362"/>
      <c r="C35" s="361"/>
      <c r="D35" s="347"/>
      <c r="E35" s="343"/>
      <c r="F35" s="343"/>
      <c r="G35" s="346"/>
      <c r="H35" s="346"/>
      <c r="I35" s="346"/>
    </row>
    <row r="36" spans="1:9" x14ac:dyDescent="0.2">
      <c r="A36" s="362"/>
      <c r="B36" s="362"/>
      <c r="C36" s="363"/>
      <c r="D36" s="347"/>
      <c r="E36" s="343"/>
      <c r="F36" s="343"/>
      <c r="G36" s="346"/>
      <c r="H36" s="346"/>
      <c r="I36" s="346"/>
    </row>
    <row r="37" spans="1:9" x14ac:dyDescent="0.2">
      <c r="A37" s="362"/>
      <c r="B37" s="362"/>
      <c r="C37" s="364"/>
      <c r="D37" s="347"/>
      <c r="E37" s="343"/>
      <c r="F37" s="343"/>
      <c r="G37" s="346"/>
      <c r="H37" s="346"/>
      <c r="I37" s="346"/>
    </row>
    <row r="38" spans="1:9" x14ac:dyDescent="0.2">
      <c r="A38" s="362"/>
      <c r="B38" s="362"/>
      <c r="C38" s="363"/>
      <c r="D38" s="347"/>
      <c r="E38" s="343"/>
      <c r="F38" s="343"/>
      <c r="G38" s="346"/>
      <c r="H38" s="346"/>
      <c r="I38" s="346"/>
    </row>
    <row r="39" spans="1:9" x14ac:dyDescent="0.2">
      <c r="A39" s="362"/>
      <c r="B39" s="362"/>
      <c r="C39" s="364"/>
      <c r="D39" s="347"/>
      <c r="E39" s="343"/>
      <c r="F39" s="343"/>
      <c r="G39" s="346"/>
      <c r="H39" s="346"/>
      <c r="I39" s="346"/>
    </row>
    <row r="40" spans="1:9" x14ac:dyDescent="0.2">
      <c r="A40" s="362"/>
      <c r="B40" s="362"/>
      <c r="C40" s="363"/>
      <c r="D40" s="347"/>
      <c r="E40" s="343"/>
      <c r="F40" s="343"/>
      <c r="G40" s="346"/>
      <c r="H40" s="346"/>
      <c r="I40" s="346"/>
    </row>
    <row r="41" spans="1:9" x14ac:dyDescent="0.2">
      <c r="A41" s="362"/>
      <c r="B41" s="362"/>
      <c r="C41" s="364"/>
      <c r="D41" s="347"/>
      <c r="E41" s="343"/>
      <c r="F41" s="343"/>
      <c r="G41" s="346"/>
      <c r="H41" s="346"/>
      <c r="I41" s="346"/>
    </row>
    <row r="42" spans="1:9" x14ac:dyDescent="0.2">
      <c r="A42" s="362"/>
      <c r="B42" s="362"/>
      <c r="C42" s="363"/>
      <c r="D42" s="347"/>
      <c r="E42" s="343"/>
      <c r="F42" s="343"/>
      <c r="G42" s="346"/>
      <c r="H42" s="346"/>
      <c r="I42" s="346"/>
    </row>
    <row r="43" spans="1:9" x14ac:dyDescent="0.2">
      <c r="A43" s="362"/>
      <c r="B43" s="362"/>
      <c r="C43" s="364"/>
      <c r="D43" s="347"/>
      <c r="E43" s="343"/>
      <c r="F43" s="343"/>
      <c r="G43" s="346"/>
      <c r="H43" s="346"/>
      <c r="I43" s="346"/>
    </row>
    <row r="44" spans="1:9" x14ac:dyDescent="0.2">
      <c r="A44" s="362"/>
      <c r="B44" s="362"/>
      <c r="C44" s="363"/>
      <c r="D44" s="347"/>
      <c r="E44" s="343"/>
      <c r="F44" s="343"/>
      <c r="G44" s="346"/>
      <c r="H44" s="346"/>
      <c r="I44" s="346"/>
    </row>
    <row r="45" spans="1:9" x14ac:dyDescent="0.2">
      <c r="A45" s="362"/>
      <c r="B45" s="362"/>
      <c r="C45" s="364"/>
      <c r="D45" s="347"/>
      <c r="E45" s="343"/>
      <c r="F45" s="343"/>
      <c r="G45" s="346"/>
      <c r="H45" s="346"/>
      <c r="I45" s="346"/>
    </row>
    <row r="46" spans="1:9" x14ac:dyDescent="0.2">
      <c r="A46" s="362"/>
      <c r="B46" s="362"/>
      <c r="C46" s="363"/>
      <c r="D46" s="347"/>
      <c r="E46" s="343"/>
      <c r="F46" s="343"/>
      <c r="G46" s="346"/>
      <c r="H46" s="346"/>
      <c r="I46" s="346"/>
    </row>
    <row r="47" spans="1:9" x14ac:dyDescent="0.2">
      <c r="A47" s="362"/>
      <c r="B47" s="362"/>
      <c r="C47" s="364"/>
      <c r="D47" s="347"/>
      <c r="E47" s="343"/>
      <c r="F47" s="343"/>
      <c r="G47" s="346"/>
      <c r="H47" s="346"/>
      <c r="I47" s="346"/>
    </row>
    <row r="48" spans="1:9" x14ac:dyDescent="0.2">
      <c r="A48" s="362"/>
      <c r="B48" s="362"/>
      <c r="C48" s="363"/>
      <c r="D48" s="347"/>
      <c r="E48" s="343"/>
      <c r="F48" s="343"/>
      <c r="G48" s="346"/>
      <c r="H48" s="346"/>
      <c r="I48" s="346"/>
    </row>
    <row r="49" spans="1:9" x14ac:dyDescent="0.2">
      <c r="A49" s="362"/>
      <c r="B49" s="362"/>
      <c r="C49" s="364"/>
      <c r="D49" s="347"/>
      <c r="E49" s="343"/>
      <c r="F49" s="343"/>
      <c r="G49" s="346"/>
      <c r="H49" s="346"/>
      <c r="I49" s="346"/>
    </row>
    <row r="50" spans="1:9" x14ac:dyDescent="0.2">
      <c r="A50" s="362"/>
      <c r="B50" s="362"/>
      <c r="C50" s="363"/>
      <c r="D50" s="347"/>
      <c r="E50" s="343"/>
      <c r="F50" s="343"/>
      <c r="G50" s="346"/>
      <c r="H50" s="346"/>
      <c r="I50" s="346"/>
    </row>
    <row r="51" spans="1:9" x14ac:dyDescent="0.2">
      <c r="A51" s="362"/>
      <c r="B51" s="362"/>
      <c r="C51" s="364"/>
      <c r="D51" s="347"/>
      <c r="E51" s="343"/>
      <c r="F51" s="343"/>
      <c r="G51" s="346"/>
      <c r="H51" s="346"/>
      <c r="I51" s="346"/>
    </row>
    <row r="52" spans="1:9" x14ac:dyDescent="0.2">
      <c r="A52" s="362"/>
      <c r="B52" s="362"/>
      <c r="C52" s="361"/>
      <c r="D52" s="347"/>
      <c r="E52" s="343"/>
      <c r="F52" s="343"/>
      <c r="G52" s="346"/>
      <c r="H52" s="346"/>
      <c r="I52" s="346"/>
    </row>
    <row r="53" spans="1:9" x14ac:dyDescent="0.2">
      <c r="A53" s="362"/>
      <c r="B53" s="362"/>
      <c r="C53" s="361"/>
      <c r="D53" s="347"/>
      <c r="E53" s="343"/>
      <c r="F53" s="343"/>
      <c r="G53" s="346"/>
      <c r="H53" s="346"/>
      <c r="I53" s="346"/>
    </row>
    <row r="54" spans="1:9" x14ac:dyDescent="0.2">
      <c r="A54" s="362"/>
      <c r="B54" s="362"/>
      <c r="C54" s="361"/>
      <c r="D54" s="347"/>
      <c r="E54" s="343"/>
      <c r="F54" s="343"/>
      <c r="G54" s="346"/>
      <c r="H54" s="346"/>
      <c r="I54" s="346"/>
    </row>
    <row r="55" spans="1:9" x14ac:dyDescent="0.2">
      <c r="A55" s="362"/>
      <c r="B55" s="362"/>
      <c r="C55" s="361"/>
      <c r="D55" s="347"/>
      <c r="E55" s="343"/>
      <c r="F55" s="343"/>
      <c r="G55" s="346"/>
      <c r="H55" s="346"/>
      <c r="I55" s="346"/>
    </row>
    <row r="56" spans="1:9" x14ac:dyDescent="0.2">
      <c r="A56" s="362"/>
      <c r="B56" s="362"/>
      <c r="C56" s="361"/>
      <c r="D56" s="347"/>
      <c r="E56" s="343"/>
      <c r="F56" s="343"/>
      <c r="G56" s="346"/>
      <c r="H56" s="346"/>
      <c r="I56" s="346"/>
    </row>
    <row r="57" spans="1:9" x14ac:dyDescent="0.2">
      <c r="A57" s="362"/>
      <c r="B57" s="362"/>
      <c r="C57" s="361"/>
      <c r="D57" s="347"/>
      <c r="E57" s="343"/>
      <c r="F57" s="343"/>
      <c r="G57" s="346"/>
      <c r="H57" s="346"/>
      <c r="I57" s="346"/>
    </row>
    <row r="58" spans="1:9" x14ac:dyDescent="0.2">
      <c r="A58" s="362"/>
      <c r="B58" s="362"/>
      <c r="C58" s="361"/>
      <c r="D58" s="347"/>
      <c r="E58" s="343"/>
      <c r="F58" s="343"/>
      <c r="G58" s="346"/>
      <c r="H58" s="346"/>
      <c r="I58" s="346"/>
    </row>
    <row r="59" spans="1:9" x14ac:dyDescent="0.2">
      <c r="A59" s="362"/>
      <c r="B59" s="362"/>
      <c r="C59" s="361"/>
      <c r="D59" s="347"/>
      <c r="E59" s="343"/>
      <c r="F59" s="343"/>
      <c r="G59" s="346"/>
      <c r="H59" s="346"/>
      <c r="I59" s="346"/>
    </row>
    <row r="60" spans="1:9" x14ac:dyDescent="0.2">
      <c r="A60" s="362"/>
      <c r="B60" s="362"/>
      <c r="C60" s="361"/>
      <c r="D60" s="347"/>
      <c r="E60" s="343"/>
      <c r="F60" s="343"/>
      <c r="G60" s="346"/>
      <c r="H60" s="346"/>
      <c r="I60" s="346"/>
    </row>
    <row r="61" spans="1:9" x14ac:dyDescent="0.2">
      <c r="A61" s="362"/>
      <c r="B61" s="362"/>
      <c r="C61" s="361"/>
      <c r="D61" s="347"/>
      <c r="E61" s="343"/>
      <c r="F61" s="343"/>
      <c r="G61" s="346"/>
      <c r="H61" s="346"/>
      <c r="I61" s="346"/>
    </row>
    <row r="62" spans="1:9" x14ac:dyDescent="0.2">
      <c r="C62"/>
      <c r="D62"/>
      <c r="E62"/>
      <c r="F62"/>
      <c r="G62"/>
      <c r="H62"/>
      <c r="I62"/>
    </row>
    <row r="63" spans="1:9" x14ac:dyDescent="0.2">
      <c r="C63"/>
      <c r="D63"/>
      <c r="E63"/>
      <c r="F63"/>
      <c r="G63"/>
      <c r="H63"/>
      <c r="I63"/>
    </row>
    <row r="64" spans="1:9" x14ac:dyDescent="0.2">
      <c r="C64"/>
      <c r="D64"/>
      <c r="E64"/>
      <c r="F64"/>
      <c r="G64"/>
      <c r="H64"/>
      <c r="I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spans="3:11" x14ac:dyDescent="0.2">
      <c r="C97"/>
      <c r="D97"/>
      <c r="E97"/>
      <c r="F97"/>
      <c r="G97"/>
      <c r="H97"/>
      <c r="I97"/>
    </row>
    <row r="98" spans="3:11" x14ac:dyDescent="0.2">
      <c r="C98"/>
      <c r="D98"/>
      <c r="E98"/>
      <c r="F98"/>
      <c r="G98"/>
      <c r="H98"/>
      <c r="I98"/>
    </row>
    <row r="99" spans="3:11" x14ac:dyDescent="0.2">
      <c r="C99"/>
      <c r="D99"/>
      <c r="E99"/>
      <c r="F99"/>
      <c r="G99"/>
      <c r="H99"/>
      <c r="I99"/>
    </row>
    <row r="100" spans="3:11" x14ac:dyDescent="0.2">
      <c r="C100"/>
      <c r="D100"/>
      <c r="E100"/>
      <c r="F100"/>
      <c r="G100"/>
      <c r="H100"/>
      <c r="I100"/>
    </row>
    <row r="101" spans="3:11" x14ac:dyDescent="0.2">
      <c r="C101"/>
      <c r="D101"/>
      <c r="E101"/>
      <c r="F101"/>
      <c r="G101"/>
      <c r="H101"/>
      <c r="I101"/>
    </row>
    <row r="102" spans="3:11" x14ac:dyDescent="0.2">
      <c r="C102"/>
      <c r="D102"/>
      <c r="E102"/>
      <c r="F102"/>
      <c r="G102"/>
      <c r="H102"/>
      <c r="I102"/>
    </row>
    <row r="103" spans="3:11" x14ac:dyDescent="0.2">
      <c r="C103"/>
      <c r="D103"/>
      <c r="E103"/>
      <c r="F103"/>
      <c r="G103"/>
      <c r="H103"/>
      <c r="I103"/>
    </row>
    <row r="104" spans="3:11" x14ac:dyDescent="0.2">
      <c r="C104"/>
      <c r="D104"/>
      <c r="E104"/>
      <c r="F104"/>
      <c r="G104"/>
      <c r="H104"/>
      <c r="I104"/>
    </row>
    <row r="105" spans="3:11" x14ac:dyDescent="0.2">
      <c r="C105"/>
      <c r="D105"/>
      <c r="E105"/>
      <c r="F105"/>
      <c r="G105"/>
      <c r="H105"/>
      <c r="I105"/>
    </row>
    <row r="106" spans="3:11" x14ac:dyDescent="0.2">
      <c r="C106"/>
      <c r="D106"/>
      <c r="E106"/>
      <c r="F106"/>
      <c r="G106"/>
      <c r="H106"/>
      <c r="I106"/>
    </row>
    <row r="107" spans="3:11" x14ac:dyDescent="0.2">
      <c r="C107"/>
      <c r="D107"/>
      <c r="E107"/>
      <c r="F107"/>
      <c r="G107"/>
      <c r="H107"/>
      <c r="I107"/>
    </row>
    <row r="108" spans="3:11" x14ac:dyDescent="0.2">
      <c r="C108"/>
      <c r="D108"/>
      <c r="E108"/>
      <c r="F108"/>
      <c r="G108"/>
      <c r="H108"/>
      <c r="I108"/>
    </row>
    <row r="109" spans="3:11" x14ac:dyDescent="0.2">
      <c r="C109"/>
      <c r="D109"/>
      <c r="E109"/>
      <c r="F109"/>
      <c r="G109"/>
      <c r="H109"/>
      <c r="I109"/>
    </row>
    <row r="110" spans="3:11" x14ac:dyDescent="0.2">
      <c r="C110"/>
      <c r="D110"/>
      <c r="E110"/>
      <c r="F110"/>
      <c r="G110"/>
      <c r="H110"/>
      <c r="I110"/>
    </row>
    <row r="111" spans="3:11" x14ac:dyDescent="0.2">
      <c r="C111"/>
      <c r="D111"/>
      <c r="E111"/>
      <c r="F111"/>
      <c r="G111"/>
      <c r="H111"/>
      <c r="I111"/>
    </row>
    <row r="112" spans="3:11" x14ac:dyDescent="0.2">
      <c r="C112"/>
      <c r="D112"/>
      <c r="E112"/>
      <c r="F112"/>
      <c r="G112"/>
      <c r="H112"/>
      <c r="I112"/>
      <c r="K112" s="42"/>
    </row>
    <row r="113" spans="3:11" x14ac:dyDescent="0.2">
      <c r="C113"/>
      <c r="D113"/>
      <c r="E113"/>
      <c r="F113"/>
      <c r="G113"/>
      <c r="H113"/>
      <c r="I113"/>
    </row>
    <row r="114" spans="3:11" x14ac:dyDescent="0.2">
      <c r="C114"/>
      <c r="D114"/>
      <c r="E114"/>
      <c r="F114"/>
      <c r="G114"/>
      <c r="H114"/>
      <c r="I114"/>
    </row>
    <row r="115" spans="3:11" x14ac:dyDescent="0.2">
      <c r="C115"/>
      <c r="D115"/>
      <c r="E115"/>
      <c r="F115"/>
      <c r="G115"/>
      <c r="H115"/>
      <c r="I115"/>
    </row>
    <row r="116" spans="3:11" x14ac:dyDescent="0.2">
      <c r="C116"/>
      <c r="D116"/>
      <c r="E116"/>
      <c r="F116"/>
      <c r="G116"/>
      <c r="H116"/>
      <c r="I116"/>
    </row>
    <row r="117" spans="3:11" x14ac:dyDescent="0.2">
      <c r="C117"/>
      <c r="D117"/>
      <c r="E117"/>
      <c r="F117"/>
      <c r="G117"/>
      <c r="H117"/>
      <c r="I117"/>
    </row>
    <row r="118" spans="3:11" x14ac:dyDescent="0.2">
      <c r="C118"/>
      <c r="D118"/>
      <c r="E118"/>
      <c r="F118"/>
      <c r="G118"/>
      <c r="H118"/>
      <c r="I118"/>
    </row>
    <row r="119" spans="3:11" x14ac:dyDescent="0.2">
      <c r="C119"/>
      <c r="D119"/>
      <c r="E119"/>
      <c r="F119"/>
      <c r="G119"/>
      <c r="H119"/>
      <c r="I119"/>
    </row>
    <row r="120" spans="3:11" x14ac:dyDescent="0.2">
      <c r="C120"/>
      <c r="D120"/>
      <c r="E120"/>
      <c r="F120"/>
      <c r="G120"/>
      <c r="H120"/>
      <c r="I120"/>
    </row>
    <row r="121" spans="3:11" x14ac:dyDescent="0.2">
      <c r="C121"/>
      <c r="D121"/>
      <c r="E121"/>
      <c r="F121"/>
      <c r="G121"/>
      <c r="H121"/>
      <c r="I121"/>
      <c r="K121" t="s">
        <v>46</v>
      </c>
    </row>
    <row r="122" spans="3:11" x14ac:dyDescent="0.2">
      <c r="C122"/>
      <c r="D122"/>
      <c r="E122"/>
      <c r="F122"/>
      <c r="G122"/>
      <c r="H122"/>
      <c r="I122"/>
    </row>
    <row r="123" spans="3:11" x14ac:dyDescent="0.2">
      <c r="C123"/>
      <c r="D123"/>
      <c r="E123"/>
      <c r="F123"/>
      <c r="G123"/>
      <c r="H123"/>
      <c r="I123"/>
    </row>
    <row r="124" spans="3:11" x14ac:dyDescent="0.2">
      <c r="C124"/>
      <c r="D124"/>
      <c r="E124"/>
      <c r="F124"/>
      <c r="G124"/>
      <c r="H124"/>
      <c r="I124"/>
    </row>
    <row r="125" spans="3:11" x14ac:dyDescent="0.2">
      <c r="C125"/>
      <c r="D125"/>
      <c r="E125"/>
      <c r="F125"/>
      <c r="G125"/>
      <c r="H125"/>
      <c r="I125"/>
    </row>
    <row r="126" spans="3:11" x14ac:dyDescent="0.2">
      <c r="C126"/>
      <c r="D126"/>
      <c r="E126"/>
      <c r="F126"/>
      <c r="G126"/>
      <c r="H126"/>
      <c r="I126"/>
      <c r="K126" s="44"/>
    </row>
    <row r="127" spans="3:11" x14ac:dyDescent="0.2">
      <c r="C127"/>
      <c r="D127"/>
      <c r="E127"/>
      <c r="F127"/>
      <c r="G127"/>
      <c r="H127"/>
      <c r="I127"/>
    </row>
    <row r="128" spans="3:11" x14ac:dyDescent="0.2">
      <c r="C128"/>
      <c r="D128"/>
      <c r="E128"/>
      <c r="F128"/>
      <c r="G128"/>
      <c r="H128"/>
      <c r="I128"/>
    </row>
    <row r="129" spans="3:11" x14ac:dyDescent="0.2">
      <c r="C129"/>
      <c r="D129"/>
      <c r="E129"/>
      <c r="F129"/>
      <c r="G129"/>
      <c r="H129"/>
      <c r="I129"/>
    </row>
    <row r="130" spans="3:11" x14ac:dyDescent="0.2">
      <c r="C130"/>
      <c r="D130"/>
      <c r="E130"/>
      <c r="F130"/>
      <c r="G130"/>
      <c r="H130"/>
      <c r="I130"/>
    </row>
    <row r="131" spans="3:11" x14ac:dyDescent="0.2">
      <c r="C131"/>
      <c r="D131"/>
      <c r="E131"/>
      <c r="F131"/>
      <c r="G131"/>
      <c r="H131"/>
      <c r="I131"/>
    </row>
    <row r="132" spans="3:11" x14ac:dyDescent="0.2">
      <c r="C132"/>
      <c r="D132"/>
      <c r="E132"/>
      <c r="F132"/>
      <c r="G132"/>
      <c r="H132"/>
      <c r="I132"/>
    </row>
    <row r="133" spans="3:11" x14ac:dyDescent="0.2">
      <c r="C133"/>
      <c r="D133"/>
      <c r="E133"/>
      <c r="F133"/>
      <c r="G133"/>
      <c r="H133"/>
      <c r="I133"/>
    </row>
    <row r="134" spans="3:11" x14ac:dyDescent="0.2">
      <c r="C134"/>
      <c r="D134"/>
      <c r="E134"/>
      <c r="F134"/>
      <c r="G134"/>
      <c r="H134"/>
      <c r="I134"/>
    </row>
    <row r="135" spans="3:11" x14ac:dyDescent="0.2">
      <c r="C135"/>
      <c r="D135"/>
      <c r="E135"/>
      <c r="F135"/>
      <c r="G135"/>
      <c r="H135"/>
      <c r="I135"/>
    </row>
    <row r="136" spans="3:11" x14ac:dyDescent="0.2">
      <c r="C136"/>
      <c r="D136"/>
      <c r="E136"/>
      <c r="F136"/>
      <c r="G136"/>
      <c r="H136"/>
      <c r="I136"/>
    </row>
    <row r="137" spans="3:11" x14ac:dyDescent="0.2">
      <c r="C137"/>
      <c r="D137"/>
      <c r="E137"/>
      <c r="F137"/>
      <c r="G137"/>
      <c r="H137"/>
      <c r="I137"/>
    </row>
    <row r="138" spans="3:11" x14ac:dyDescent="0.2">
      <c r="C138"/>
      <c r="D138"/>
      <c r="E138"/>
      <c r="F138"/>
      <c r="G138"/>
      <c r="H138"/>
      <c r="I138"/>
    </row>
    <row r="139" spans="3:11" x14ac:dyDescent="0.2">
      <c r="C139"/>
      <c r="D139"/>
      <c r="E139"/>
      <c r="F139"/>
      <c r="G139"/>
      <c r="H139"/>
      <c r="I139"/>
    </row>
    <row r="140" spans="3:11" x14ac:dyDescent="0.2">
      <c r="C140"/>
      <c r="D140"/>
      <c r="E140"/>
      <c r="F140"/>
      <c r="G140"/>
      <c r="H140"/>
      <c r="I140"/>
    </row>
    <row r="141" spans="3:11" x14ac:dyDescent="0.2">
      <c r="C141"/>
      <c r="D141"/>
      <c r="E141"/>
      <c r="F141"/>
      <c r="G141"/>
      <c r="H141"/>
      <c r="I141"/>
      <c r="K141" s="46" t="s">
        <v>46</v>
      </c>
    </row>
    <row r="142" spans="3:11" x14ac:dyDescent="0.2">
      <c r="C142"/>
      <c r="D142"/>
      <c r="E142"/>
      <c r="F142"/>
      <c r="G142"/>
      <c r="H142"/>
      <c r="I142"/>
    </row>
    <row r="143" spans="3:11" x14ac:dyDescent="0.2">
      <c r="C143"/>
      <c r="D143"/>
      <c r="E143"/>
      <c r="F143"/>
      <c r="G143"/>
      <c r="H143"/>
      <c r="I143"/>
      <c r="K143" s="46" t="s">
        <v>46</v>
      </c>
    </row>
    <row r="144" spans="3:11" x14ac:dyDescent="0.2">
      <c r="C144"/>
      <c r="D144"/>
      <c r="E144"/>
      <c r="F144"/>
      <c r="G144"/>
      <c r="H144"/>
      <c r="I144"/>
      <c r="K144" s="46" t="s">
        <v>46</v>
      </c>
    </row>
    <row r="145" spans="3:12" x14ac:dyDescent="0.2">
      <c r="C145"/>
      <c r="D145"/>
      <c r="E145"/>
      <c r="F145"/>
      <c r="G145"/>
      <c r="H145"/>
      <c r="I145"/>
      <c r="L145" s="40"/>
    </row>
    <row r="146" spans="3:12" x14ac:dyDescent="0.2">
      <c r="C146"/>
      <c r="D146"/>
      <c r="E146"/>
      <c r="F146"/>
      <c r="G146"/>
      <c r="H146"/>
      <c r="I146"/>
      <c r="L146" s="40"/>
    </row>
    <row r="147" spans="3:12" x14ac:dyDescent="0.2">
      <c r="C147"/>
      <c r="D147"/>
      <c r="E147"/>
      <c r="F147"/>
      <c r="G147"/>
      <c r="H147"/>
      <c r="I147"/>
      <c r="K147" s="46"/>
      <c r="L147" s="41"/>
    </row>
    <row r="148" spans="3:12" x14ac:dyDescent="0.2">
      <c r="C148"/>
      <c r="D148"/>
      <c r="E148"/>
      <c r="F148"/>
      <c r="G148"/>
      <c r="H148"/>
      <c r="I148"/>
      <c r="L148" s="41"/>
    </row>
    <row r="149" spans="3:12" x14ac:dyDescent="0.2">
      <c r="C149"/>
      <c r="D149"/>
      <c r="E149"/>
      <c r="F149"/>
      <c r="G149"/>
      <c r="H149"/>
      <c r="I149"/>
      <c r="K149" s="46"/>
      <c r="L149" s="41"/>
    </row>
    <row r="150" spans="3:12" x14ac:dyDescent="0.2">
      <c r="C150"/>
      <c r="D150"/>
      <c r="E150"/>
      <c r="F150"/>
      <c r="G150"/>
      <c r="H150"/>
      <c r="I150"/>
      <c r="L150" s="41"/>
    </row>
    <row r="151" spans="3:12" x14ac:dyDescent="0.2">
      <c r="C151"/>
      <c r="D151"/>
      <c r="E151"/>
      <c r="F151"/>
      <c r="G151"/>
      <c r="H151"/>
      <c r="I151"/>
      <c r="K151" s="46"/>
      <c r="L151" s="40"/>
    </row>
    <row r="152" spans="3:12" x14ac:dyDescent="0.2">
      <c r="C152"/>
      <c r="D152"/>
      <c r="E152"/>
      <c r="F152"/>
      <c r="G152"/>
      <c r="H152"/>
      <c r="I152"/>
      <c r="L152" s="41"/>
    </row>
    <row r="153" spans="3:12" x14ac:dyDescent="0.2">
      <c r="C153"/>
      <c r="D153"/>
      <c r="E153"/>
      <c r="F153"/>
      <c r="G153"/>
      <c r="H153"/>
      <c r="I153"/>
      <c r="K153" s="46"/>
      <c r="L153" s="41"/>
    </row>
    <row r="154" spans="3:12" x14ac:dyDescent="0.2">
      <c r="C154"/>
      <c r="D154"/>
      <c r="E154"/>
      <c r="F154"/>
      <c r="G154"/>
      <c r="H154"/>
      <c r="I154"/>
      <c r="L154" s="41"/>
    </row>
    <row r="155" spans="3:12" x14ac:dyDescent="0.2">
      <c r="C155"/>
      <c r="D155"/>
      <c r="E155"/>
      <c r="F155"/>
      <c r="G155"/>
      <c r="H155"/>
      <c r="I155"/>
      <c r="K155" s="46"/>
      <c r="L155" s="41"/>
    </row>
    <row r="156" spans="3:12" x14ac:dyDescent="0.2">
      <c r="C156"/>
      <c r="D156"/>
      <c r="E156"/>
      <c r="F156"/>
      <c r="G156"/>
      <c r="H156"/>
      <c r="I156"/>
      <c r="K156" s="46" t="s">
        <v>1</v>
      </c>
      <c r="L156" s="41"/>
    </row>
    <row r="157" spans="3:12" x14ac:dyDescent="0.2">
      <c r="C157"/>
      <c r="D157"/>
      <c r="E157"/>
      <c r="F157"/>
      <c r="G157"/>
      <c r="H157"/>
      <c r="I157"/>
      <c r="K157" s="46" t="s">
        <v>0</v>
      </c>
      <c r="L157" s="41"/>
    </row>
    <row r="158" spans="3:12" x14ac:dyDescent="0.2">
      <c r="C158"/>
      <c r="D158"/>
      <c r="E158"/>
      <c r="F158"/>
      <c r="G158"/>
      <c r="H158"/>
      <c r="I158"/>
      <c r="L158" s="41"/>
    </row>
    <row r="159" spans="3:12" x14ac:dyDescent="0.2">
      <c r="C159"/>
      <c r="D159"/>
      <c r="E159"/>
      <c r="F159"/>
      <c r="G159"/>
      <c r="H159"/>
      <c r="I159"/>
      <c r="K159" s="46" t="s">
        <v>0</v>
      </c>
      <c r="L159" s="41"/>
    </row>
    <row r="160" spans="3:12" x14ac:dyDescent="0.2">
      <c r="C160"/>
      <c r="D160"/>
      <c r="E160"/>
      <c r="F160"/>
      <c r="G160"/>
      <c r="H160"/>
      <c r="I160"/>
      <c r="K160" s="46" t="s">
        <v>46</v>
      </c>
      <c r="L160" s="41"/>
    </row>
    <row r="161" spans="3:12" x14ac:dyDescent="0.2">
      <c r="C161"/>
      <c r="D161"/>
      <c r="E161"/>
      <c r="F161"/>
      <c r="G161"/>
      <c r="H161"/>
      <c r="I161"/>
      <c r="K161" s="48"/>
      <c r="L161" s="41"/>
    </row>
    <row r="162" spans="3:12" x14ac:dyDescent="0.2">
      <c r="C162"/>
      <c r="D162"/>
      <c r="E162"/>
      <c r="F162"/>
      <c r="G162"/>
      <c r="H162"/>
      <c r="I162"/>
      <c r="K162" s="46" t="s">
        <v>0</v>
      </c>
      <c r="L162" s="41"/>
    </row>
    <row r="163" spans="3:12" x14ac:dyDescent="0.2">
      <c r="C163"/>
      <c r="D163"/>
      <c r="E163"/>
      <c r="F163"/>
      <c r="G163"/>
      <c r="H163"/>
      <c r="I163"/>
      <c r="K163" s="46" t="s">
        <v>46</v>
      </c>
      <c r="L163" s="41"/>
    </row>
    <row r="164" spans="3:12" x14ac:dyDescent="0.2">
      <c r="C164"/>
      <c r="D164"/>
      <c r="E164"/>
      <c r="F164"/>
      <c r="G164"/>
      <c r="H164"/>
      <c r="I164"/>
      <c r="K164" s="46" t="s">
        <v>46</v>
      </c>
      <c r="L164" s="41"/>
    </row>
    <row r="165" spans="3:12" x14ac:dyDescent="0.2">
      <c r="C165"/>
      <c r="D165"/>
      <c r="E165"/>
      <c r="F165"/>
      <c r="G165"/>
      <c r="H165"/>
      <c r="I165"/>
      <c r="K165" s="46" t="s">
        <v>46</v>
      </c>
      <c r="L165" s="41"/>
    </row>
    <row r="166" spans="3:12" x14ac:dyDescent="0.2">
      <c r="C166"/>
      <c r="D166"/>
      <c r="E166"/>
      <c r="F166"/>
      <c r="G166"/>
      <c r="H166"/>
      <c r="I166"/>
      <c r="K166" s="46" t="s">
        <v>46</v>
      </c>
      <c r="L166" s="41"/>
    </row>
    <row r="167" spans="3:12" x14ac:dyDescent="0.2">
      <c r="C167"/>
      <c r="D167"/>
      <c r="E167"/>
      <c r="F167"/>
      <c r="G167"/>
      <c r="H167"/>
      <c r="I167"/>
      <c r="K167" s="47"/>
      <c r="L167" s="41"/>
    </row>
    <row r="168" spans="3:12" x14ac:dyDescent="0.2">
      <c r="C168"/>
      <c r="D168"/>
      <c r="E168"/>
      <c r="F168"/>
      <c r="G168"/>
      <c r="H168"/>
      <c r="I168"/>
      <c r="K168" s="46" t="s">
        <v>46</v>
      </c>
      <c r="L168" s="41"/>
    </row>
    <row r="169" spans="3:12" x14ac:dyDescent="0.2">
      <c r="C169"/>
      <c r="D169"/>
      <c r="E169"/>
      <c r="F169"/>
      <c r="G169"/>
      <c r="H169"/>
      <c r="I169"/>
      <c r="K169" s="46" t="s">
        <v>46</v>
      </c>
      <c r="L169" s="41"/>
    </row>
    <row r="170" spans="3:12" x14ac:dyDescent="0.2">
      <c r="C170"/>
      <c r="D170"/>
      <c r="E170"/>
      <c r="F170"/>
      <c r="G170"/>
      <c r="H170"/>
      <c r="I170"/>
      <c r="K170" s="46" t="s">
        <v>0</v>
      </c>
      <c r="L170" s="41"/>
    </row>
    <row r="171" spans="3:12" x14ac:dyDescent="0.2">
      <c r="C171"/>
      <c r="D171"/>
      <c r="E171"/>
      <c r="F171"/>
      <c r="G171"/>
      <c r="H171"/>
      <c r="I171"/>
      <c r="K171" s="46" t="s">
        <v>46</v>
      </c>
      <c r="L171" s="40"/>
    </row>
    <row r="172" spans="3:12" x14ac:dyDescent="0.2">
      <c r="C172"/>
      <c r="D172"/>
      <c r="E172"/>
      <c r="F172"/>
      <c r="G172"/>
      <c r="H172"/>
      <c r="I172"/>
      <c r="K172" s="47"/>
      <c r="L172" s="41"/>
    </row>
    <row r="173" spans="3:12" x14ac:dyDescent="0.2">
      <c r="C173"/>
      <c r="D173"/>
      <c r="E173"/>
      <c r="F173"/>
      <c r="G173"/>
      <c r="H173"/>
      <c r="I173"/>
      <c r="K173" s="46" t="s">
        <v>46</v>
      </c>
      <c r="L173" s="41"/>
    </row>
    <row r="174" spans="3:12" x14ac:dyDescent="0.2">
      <c r="C174"/>
      <c r="D174"/>
      <c r="E174"/>
      <c r="F174"/>
      <c r="G174"/>
      <c r="H174"/>
      <c r="I174"/>
      <c r="K174" s="46" t="s">
        <v>46</v>
      </c>
      <c r="L174" s="41"/>
    </row>
    <row r="175" spans="3:12" x14ac:dyDescent="0.2">
      <c r="C175"/>
      <c r="D175"/>
      <c r="E175"/>
      <c r="F175"/>
      <c r="G175"/>
      <c r="H175"/>
      <c r="I175"/>
      <c r="K175" s="46" t="s">
        <v>46</v>
      </c>
      <c r="L175" s="41"/>
    </row>
    <row r="176" spans="3:12" x14ac:dyDescent="0.2">
      <c r="C176"/>
      <c r="D176"/>
      <c r="E176"/>
      <c r="F176"/>
      <c r="G176"/>
      <c r="H176"/>
      <c r="I176"/>
      <c r="K176" s="46" t="s">
        <v>46</v>
      </c>
      <c r="L176" s="41"/>
    </row>
    <row r="177" spans="3:12" x14ac:dyDescent="0.2">
      <c r="C177"/>
      <c r="D177"/>
      <c r="E177"/>
      <c r="F177"/>
      <c r="G177"/>
      <c r="H177"/>
      <c r="I177"/>
      <c r="K177" s="46" t="s">
        <v>46</v>
      </c>
      <c r="L177" s="40"/>
    </row>
    <row r="178" spans="3:12" x14ac:dyDescent="0.2">
      <c r="C178"/>
      <c r="D178"/>
      <c r="E178"/>
      <c r="F178"/>
      <c r="G178"/>
      <c r="H178"/>
      <c r="I178"/>
      <c r="K178" s="46" t="s">
        <v>46</v>
      </c>
      <c r="L178" s="41"/>
    </row>
    <row r="179" spans="3:12" x14ac:dyDescent="0.2">
      <c r="C179"/>
      <c r="D179"/>
      <c r="E179"/>
      <c r="F179"/>
      <c r="G179"/>
      <c r="H179"/>
      <c r="I179"/>
      <c r="K179" s="46" t="s">
        <v>0</v>
      </c>
      <c r="L179" s="41"/>
    </row>
    <row r="180" spans="3:12" x14ac:dyDescent="0.2">
      <c r="C180"/>
      <c r="D180"/>
      <c r="E180"/>
      <c r="F180"/>
      <c r="G180"/>
      <c r="H180"/>
      <c r="I180"/>
      <c r="K180" s="46" t="s">
        <v>46</v>
      </c>
      <c r="L180" s="41"/>
    </row>
    <row r="181" spans="3:12" x14ac:dyDescent="0.2">
      <c r="C181"/>
      <c r="D181"/>
      <c r="E181"/>
      <c r="F181"/>
      <c r="G181"/>
      <c r="H181"/>
      <c r="I181"/>
      <c r="K181" s="46" t="s">
        <v>0</v>
      </c>
      <c r="L181" s="41"/>
    </row>
    <row r="182" spans="3:12" x14ac:dyDescent="0.2">
      <c r="C182"/>
      <c r="D182"/>
      <c r="E182"/>
      <c r="F182"/>
      <c r="G182"/>
      <c r="H182"/>
      <c r="I182"/>
      <c r="K182" s="46" t="s">
        <v>46</v>
      </c>
      <c r="L182" s="41"/>
    </row>
    <row r="183" spans="3:12" x14ac:dyDescent="0.2">
      <c r="C183"/>
      <c r="D183"/>
      <c r="E183"/>
      <c r="F183"/>
      <c r="G183"/>
      <c r="H183"/>
      <c r="I183"/>
      <c r="K183" s="46" t="s">
        <v>46</v>
      </c>
      <c r="L183" s="40"/>
    </row>
    <row r="184" spans="3:12" x14ac:dyDescent="0.2">
      <c r="C184"/>
      <c r="D184"/>
      <c r="E184"/>
      <c r="F184"/>
      <c r="G184"/>
      <c r="H184"/>
      <c r="I184"/>
      <c r="L184" s="41"/>
    </row>
    <row r="185" spans="3:12" x14ac:dyDescent="0.2">
      <c r="C185"/>
      <c r="D185"/>
      <c r="E185"/>
      <c r="F185"/>
      <c r="G185"/>
      <c r="H185"/>
      <c r="I185"/>
      <c r="K185" s="49"/>
      <c r="L185" s="41"/>
    </row>
    <row r="186" spans="3:12" x14ac:dyDescent="0.2">
      <c r="C186"/>
      <c r="D186"/>
      <c r="E186"/>
      <c r="F186"/>
      <c r="G186"/>
      <c r="H186"/>
      <c r="I186"/>
      <c r="K186" s="46" t="s">
        <v>46</v>
      </c>
      <c r="L186" s="40"/>
    </row>
    <row r="187" spans="3:12" x14ac:dyDescent="0.2">
      <c r="C187"/>
      <c r="D187"/>
      <c r="E187"/>
      <c r="F187"/>
      <c r="G187"/>
      <c r="H187"/>
      <c r="I187"/>
      <c r="K187" s="46" t="s">
        <v>0</v>
      </c>
      <c r="L187" s="41"/>
    </row>
    <row r="188" spans="3:12" x14ac:dyDescent="0.2">
      <c r="C188"/>
      <c r="D188"/>
      <c r="E188"/>
      <c r="F188"/>
      <c r="G188"/>
      <c r="H188"/>
      <c r="I188"/>
      <c r="K188" s="46" t="s">
        <v>46</v>
      </c>
      <c r="L188" s="40"/>
    </row>
    <row r="189" spans="3:12" x14ac:dyDescent="0.2">
      <c r="C189"/>
      <c r="D189"/>
      <c r="E189"/>
      <c r="F189"/>
      <c r="G189"/>
      <c r="H189"/>
      <c r="I189"/>
      <c r="K189" s="46" t="s">
        <v>46</v>
      </c>
      <c r="L189" s="41"/>
    </row>
    <row r="190" spans="3:12" x14ac:dyDescent="0.2">
      <c r="C190"/>
      <c r="D190"/>
      <c r="E190"/>
      <c r="F190"/>
      <c r="G190"/>
      <c r="H190"/>
      <c r="I190"/>
      <c r="K190" s="46" t="s">
        <v>46</v>
      </c>
      <c r="L190" s="40"/>
    </row>
    <row r="191" spans="3:12" x14ac:dyDescent="0.2">
      <c r="C191"/>
      <c r="D191"/>
      <c r="E191"/>
      <c r="F191"/>
      <c r="G191"/>
      <c r="H191"/>
      <c r="I191"/>
      <c r="K191" s="46" t="s">
        <v>46</v>
      </c>
      <c r="L191" s="41"/>
    </row>
    <row r="192" spans="3:12" x14ac:dyDescent="0.2">
      <c r="C192"/>
      <c r="D192"/>
      <c r="E192"/>
      <c r="F192"/>
      <c r="G192"/>
      <c r="H192"/>
      <c r="I192"/>
      <c r="K192" s="46" t="s">
        <v>46</v>
      </c>
      <c r="L192" s="41"/>
    </row>
    <row r="193" spans="3:12" x14ac:dyDescent="0.2">
      <c r="C193"/>
      <c r="D193"/>
      <c r="E193"/>
      <c r="F193"/>
      <c r="G193"/>
      <c r="H193"/>
      <c r="I193"/>
      <c r="K193" s="46" t="s">
        <v>46</v>
      </c>
      <c r="L193" s="40"/>
    </row>
    <row r="194" spans="3:12" x14ac:dyDescent="0.2">
      <c r="C194"/>
      <c r="D194"/>
      <c r="E194"/>
      <c r="F194"/>
      <c r="G194"/>
      <c r="H194"/>
      <c r="I194"/>
      <c r="L194" s="41"/>
    </row>
    <row r="195" spans="3:12" x14ac:dyDescent="0.2">
      <c r="C195"/>
      <c r="D195"/>
      <c r="E195"/>
      <c r="F195"/>
      <c r="G195"/>
      <c r="H195"/>
      <c r="I195"/>
      <c r="L195" s="40"/>
    </row>
    <row r="196" spans="3:12" x14ac:dyDescent="0.2">
      <c r="C196"/>
      <c r="D196"/>
      <c r="E196"/>
      <c r="F196"/>
      <c r="G196"/>
      <c r="H196"/>
      <c r="I196"/>
      <c r="L196" s="41"/>
    </row>
    <row r="197" spans="3:12" x14ac:dyDescent="0.2">
      <c r="C197"/>
      <c r="D197"/>
      <c r="E197"/>
      <c r="F197"/>
      <c r="G197"/>
      <c r="H197"/>
      <c r="I197"/>
      <c r="L197" s="40"/>
    </row>
    <row r="198" spans="3:12" x14ac:dyDescent="0.2">
      <c r="C198"/>
      <c r="D198"/>
      <c r="E198"/>
      <c r="F198"/>
      <c r="G198"/>
      <c r="H198"/>
      <c r="I198"/>
      <c r="L198" s="41"/>
    </row>
    <row r="199" spans="3:12" x14ac:dyDescent="0.2">
      <c r="C199"/>
      <c r="D199"/>
      <c r="E199"/>
      <c r="F199"/>
      <c r="G199"/>
      <c r="H199"/>
      <c r="I199"/>
      <c r="L199" s="41"/>
    </row>
    <row r="200" spans="3:12" x14ac:dyDescent="0.2">
      <c r="C200"/>
      <c r="D200"/>
      <c r="E200"/>
      <c r="F200"/>
      <c r="G200"/>
      <c r="H200"/>
      <c r="I200"/>
      <c r="L200" s="40"/>
    </row>
    <row r="201" spans="3:12" x14ac:dyDescent="0.2">
      <c r="C201"/>
      <c r="D201"/>
      <c r="E201"/>
      <c r="F201"/>
      <c r="G201"/>
      <c r="H201"/>
      <c r="I201"/>
      <c r="L201" s="41"/>
    </row>
    <row r="202" spans="3:12" x14ac:dyDescent="0.2">
      <c r="C202"/>
      <c r="D202"/>
      <c r="E202"/>
      <c r="F202"/>
      <c r="G202"/>
      <c r="H202"/>
      <c r="I202"/>
      <c r="L202" s="41"/>
    </row>
    <row r="203" spans="3:12" x14ac:dyDescent="0.2">
      <c r="C203"/>
      <c r="D203"/>
      <c r="E203"/>
      <c r="F203"/>
      <c r="G203"/>
      <c r="H203"/>
      <c r="I203"/>
      <c r="L203" s="40"/>
    </row>
    <row r="204" spans="3:12" x14ac:dyDescent="0.2">
      <c r="C204"/>
      <c r="D204"/>
      <c r="E204"/>
      <c r="F204"/>
      <c r="G204"/>
      <c r="H204"/>
      <c r="I204"/>
      <c r="L204" s="41"/>
    </row>
    <row r="205" spans="3:12" x14ac:dyDescent="0.2">
      <c r="C205"/>
      <c r="D205"/>
      <c r="E205"/>
      <c r="F205"/>
      <c r="G205"/>
      <c r="H205"/>
      <c r="I205"/>
      <c r="L205" s="41"/>
    </row>
    <row r="206" spans="3:12" x14ac:dyDescent="0.2">
      <c r="C206"/>
      <c r="D206"/>
      <c r="E206"/>
      <c r="F206"/>
      <c r="G206"/>
      <c r="H206"/>
      <c r="I206"/>
      <c r="L206" s="41"/>
    </row>
    <row r="207" spans="3:12" x14ac:dyDescent="0.2">
      <c r="C207"/>
      <c r="D207"/>
      <c r="E207"/>
      <c r="F207"/>
      <c r="G207"/>
      <c r="H207"/>
      <c r="I207"/>
      <c r="L207" s="40"/>
    </row>
    <row r="208" spans="3:12" x14ac:dyDescent="0.2">
      <c r="C208"/>
      <c r="D208"/>
      <c r="E208"/>
      <c r="F208"/>
      <c r="G208"/>
      <c r="H208"/>
      <c r="I208"/>
      <c r="L208" s="41"/>
    </row>
    <row r="209" spans="3:12" x14ac:dyDescent="0.2">
      <c r="C209"/>
      <c r="D209"/>
      <c r="E209"/>
      <c r="F209"/>
      <c r="G209"/>
      <c r="H209"/>
      <c r="I209"/>
      <c r="L209" s="40"/>
    </row>
    <row r="210" spans="3:12" x14ac:dyDescent="0.2">
      <c r="C210"/>
      <c r="D210"/>
      <c r="E210"/>
      <c r="F210"/>
      <c r="G210"/>
      <c r="H210"/>
      <c r="I210"/>
      <c r="L210" s="41"/>
    </row>
    <row r="211" spans="3:12" x14ac:dyDescent="0.2">
      <c r="C211"/>
      <c r="D211"/>
      <c r="E211"/>
      <c r="F211"/>
      <c r="G211"/>
      <c r="H211"/>
      <c r="I211"/>
      <c r="L211" s="41"/>
    </row>
    <row r="212" spans="3:12" x14ac:dyDescent="0.2">
      <c r="C212"/>
      <c r="D212"/>
      <c r="E212"/>
      <c r="F212"/>
      <c r="G212"/>
      <c r="H212"/>
      <c r="I212"/>
      <c r="L212" s="41"/>
    </row>
    <row r="213" spans="3:12" x14ac:dyDescent="0.2">
      <c r="C213"/>
      <c r="D213"/>
      <c r="E213"/>
      <c r="F213"/>
      <c r="G213"/>
      <c r="H213"/>
      <c r="I213"/>
      <c r="L213" s="41"/>
    </row>
    <row r="214" spans="3:12" x14ac:dyDescent="0.2">
      <c r="C214"/>
      <c r="D214"/>
      <c r="E214"/>
      <c r="F214"/>
      <c r="G214"/>
      <c r="H214"/>
      <c r="I214"/>
      <c r="L214" s="40"/>
    </row>
    <row r="215" spans="3:12" x14ac:dyDescent="0.2">
      <c r="C215"/>
      <c r="D215"/>
      <c r="E215"/>
      <c r="F215"/>
      <c r="G215"/>
      <c r="H215"/>
      <c r="I215"/>
      <c r="L215" s="41"/>
    </row>
    <row r="216" spans="3:12" x14ac:dyDescent="0.2">
      <c r="C216"/>
      <c r="D216"/>
      <c r="E216"/>
      <c r="F216"/>
      <c r="G216"/>
      <c r="H216"/>
      <c r="I216"/>
      <c r="L216" s="41"/>
    </row>
    <row r="217" spans="3:12" x14ac:dyDescent="0.2">
      <c r="C217"/>
      <c r="D217"/>
      <c r="E217"/>
      <c r="F217"/>
      <c r="G217"/>
      <c r="H217"/>
      <c r="I217"/>
      <c r="L217" s="41"/>
    </row>
    <row r="218" spans="3:12" x14ac:dyDescent="0.2">
      <c r="C218"/>
      <c r="D218"/>
      <c r="E218"/>
      <c r="F218"/>
      <c r="G218"/>
      <c r="H218"/>
      <c r="I218"/>
      <c r="L218" s="41"/>
    </row>
    <row r="219" spans="3:12" x14ac:dyDescent="0.2">
      <c r="C219"/>
      <c r="D219"/>
      <c r="E219"/>
      <c r="F219"/>
      <c r="G219"/>
      <c r="H219"/>
      <c r="I219"/>
      <c r="L219" s="41"/>
    </row>
    <row r="220" spans="3:12" x14ac:dyDescent="0.2">
      <c r="C220"/>
      <c r="D220"/>
      <c r="E220"/>
      <c r="F220"/>
      <c r="G220"/>
      <c r="H220"/>
      <c r="I220"/>
      <c r="L220" s="41"/>
    </row>
    <row r="221" spans="3:12" x14ac:dyDescent="0.2">
      <c r="C221"/>
      <c r="D221"/>
      <c r="E221"/>
      <c r="F221"/>
      <c r="G221"/>
      <c r="H221"/>
      <c r="I221"/>
      <c r="L221" s="41"/>
    </row>
    <row r="222" spans="3:12" x14ac:dyDescent="0.2">
      <c r="C222"/>
      <c r="D222"/>
      <c r="E222"/>
      <c r="F222"/>
      <c r="G222"/>
      <c r="H222"/>
      <c r="I222"/>
      <c r="L222" s="40"/>
    </row>
    <row r="223" spans="3:12" x14ac:dyDescent="0.2">
      <c r="C223"/>
      <c r="D223"/>
      <c r="E223"/>
      <c r="F223"/>
      <c r="G223"/>
      <c r="H223"/>
      <c r="I223"/>
      <c r="L223" s="41"/>
    </row>
    <row r="224" spans="3:12" x14ac:dyDescent="0.2">
      <c r="C224"/>
      <c r="D224"/>
      <c r="E224"/>
      <c r="F224"/>
      <c r="G224"/>
      <c r="H224"/>
      <c r="I224"/>
      <c r="L224" s="40"/>
    </row>
    <row r="225" spans="3:12" x14ac:dyDescent="0.2">
      <c r="C225"/>
      <c r="D225"/>
      <c r="E225"/>
      <c r="F225"/>
      <c r="G225"/>
      <c r="H225"/>
      <c r="I225"/>
      <c r="L225" s="41"/>
    </row>
    <row r="226" spans="3:12" x14ac:dyDescent="0.2">
      <c r="C226"/>
      <c r="D226"/>
      <c r="E226"/>
      <c r="F226"/>
      <c r="G226"/>
      <c r="H226"/>
      <c r="I226"/>
      <c r="L226" s="40"/>
    </row>
    <row r="227" spans="3:12" x14ac:dyDescent="0.2">
      <c r="C227"/>
      <c r="D227"/>
      <c r="E227"/>
      <c r="F227"/>
      <c r="G227"/>
      <c r="H227"/>
      <c r="I227"/>
      <c r="L227" s="41"/>
    </row>
  </sheetData>
  <sheetProtection algorithmName="SHA-512" hashValue="6u5H4Ffsp47G2h9gF3DMfPmWP624jKpnAyd4bZlSk1s3UUqFIbXeEAxb0i1ZtFpArMKsZjhOmGQKyKfJsKfUtQ==" saltValue="m9DtcMJA4PWHrVdVoNExKw==" spinCount="100000" sheet="1" objects="1" scenarios="1"/>
  <customSheetViews>
    <customSheetView guid="{7061DD06-223F-4D51-BB5E-F84E6E22B0B7}" scale="95" showGridLines="0" fitToPage="1" showRuler="0">
      <selection activeCell="A9" sqref="A9:B10"/>
      <rowBreaks count="8" manualBreakCount="8">
        <brk id="48" max="8" man="1"/>
        <brk id="64" max="8" man="1"/>
        <brk id="76" max="8" man="1"/>
        <brk id="108" max="8" man="1"/>
        <brk id="122" max="8" man="1"/>
        <brk id="150" max="8" man="1"/>
        <brk id="186" max="8" man="1"/>
        <brk id="216" max="8" man="1"/>
      </rowBreaks>
      <pageMargins left="0.73" right="0.46" top="0.5" bottom="0.53" header="0.5" footer="0.32"/>
      <pageSetup scale="76" fitToHeight="10" orientation="landscape" r:id="rId1"/>
      <headerFooter alignWithMargins="0">
        <oddFooter>&amp;C&amp;8Page &amp;P of &amp;N&amp;R&amp;8Rev. 06/06</oddFooter>
      </headerFooter>
    </customSheetView>
  </customSheetViews>
  <mergeCells count="179">
    <mergeCell ref="E1:I1"/>
    <mergeCell ref="A60:A61"/>
    <mergeCell ref="A52:A53"/>
    <mergeCell ref="A54:A55"/>
    <mergeCell ref="A56:A57"/>
    <mergeCell ref="A58:A59"/>
    <mergeCell ref="A44:A45"/>
    <mergeCell ref="A4:B4"/>
    <mergeCell ref="C4:F4"/>
    <mergeCell ref="A5:A6"/>
    <mergeCell ref="B44:B45"/>
    <mergeCell ref="B54:B55"/>
    <mergeCell ref="B56:B57"/>
    <mergeCell ref="B58:B59"/>
    <mergeCell ref="A36:A37"/>
    <mergeCell ref="A38:A39"/>
    <mergeCell ref="A40:A41"/>
    <mergeCell ref="A42:A43"/>
    <mergeCell ref="A28:A29"/>
    <mergeCell ref="A30:A31"/>
    <mergeCell ref="A32:A33"/>
    <mergeCell ref="A34:A35"/>
    <mergeCell ref="C60:C61"/>
    <mergeCell ref="D60:D61"/>
    <mergeCell ref="C52:C53"/>
    <mergeCell ref="D58:D59"/>
    <mergeCell ref="D52:D53"/>
    <mergeCell ref="C54:C55"/>
    <mergeCell ref="B40:B41"/>
    <mergeCell ref="B42:B43"/>
    <mergeCell ref="C56:C57"/>
    <mergeCell ref="D56:D57"/>
    <mergeCell ref="B50:B51"/>
    <mergeCell ref="B52:B53"/>
    <mergeCell ref="B46:B47"/>
    <mergeCell ref="B48:B49"/>
    <mergeCell ref="C48:C49"/>
    <mergeCell ref="D48:D49"/>
    <mergeCell ref="C46:C47"/>
    <mergeCell ref="D46:D47"/>
    <mergeCell ref="A26:A27"/>
    <mergeCell ref="B28:B29"/>
    <mergeCell ref="B30:B31"/>
    <mergeCell ref="C26:C27"/>
    <mergeCell ref="D26:D27"/>
    <mergeCell ref="B60:B61"/>
    <mergeCell ref="A46:A47"/>
    <mergeCell ref="A48:A49"/>
    <mergeCell ref="A50:A51"/>
    <mergeCell ref="C36:C37"/>
    <mergeCell ref="D36:D37"/>
    <mergeCell ref="C38:C39"/>
    <mergeCell ref="D38:D39"/>
    <mergeCell ref="D54:D55"/>
    <mergeCell ref="C58:C59"/>
    <mergeCell ref="C40:C41"/>
    <mergeCell ref="D40:D41"/>
    <mergeCell ref="C50:C51"/>
    <mergeCell ref="D50:D51"/>
    <mergeCell ref="C42:C43"/>
    <mergeCell ref="D42:D43"/>
    <mergeCell ref="C44:C45"/>
    <mergeCell ref="D44:D45"/>
    <mergeCell ref="B38:B39"/>
    <mergeCell ref="G32:G33"/>
    <mergeCell ref="H32:H33"/>
    <mergeCell ref="I32:I33"/>
    <mergeCell ref="G26:G27"/>
    <mergeCell ref="B26:B27"/>
    <mergeCell ref="B34:B35"/>
    <mergeCell ref="B36:B37"/>
    <mergeCell ref="C30:C31"/>
    <mergeCell ref="D30:D31"/>
    <mergeCell ref="C32:C33"/>
    <mergeCell ref="D32:D33"/>
    <mergeCell ref="B32:B33"/>
    <mergeCell ref="C34:C35"/>
    <mergeCell ref="E30:E31"/>
    <mergeCell ref="E32:E33"/>
    <mergeCell ref="E34:E35"/>
    <mergeCell ref="E36:E37"/>
    <mergeCell ref="F34:F35"/>
    <mergeCell ref="G34:G35"/>
    <mergeCell ref="H34:H35"/>
    <mergeCell ref="I34:I35"/>
    <mergeCell ref="D34:D35"/>
    <mergeCell ref="E26:E27"/>
    <mergeCell ref="H3:I3"/>
    <mergeCell ref="H4:I4"/>
    <mergeCell ref="F5:F6"/>
    <mergeCell ref="D28:D29"/>
    <mergeCell ref="H26:H27"/>
    <mergeCell ref="I26:I27"/>
    <mergeCell ref="F28:F29"/>
    <mergeCell ref="G28:G29"/>
    <mergeCell ref="H28:H29"/>
    <mergeCell ref="I28:I29"/>
    <mergeCell ref="B3:F3"/>
    <mergeCell ref="D5:D6"/>
    <mergeCell ref="C28:C29"/>
    <mergeCell ref="B5:B6"/>
    <mergeCell ref="E28:E29"/>
    <mergeCell ref="F44:F45"/>
    <mergeCell ref="G44:G45"/>
    <mergeCell ref="H44:H45"/>
    <mergeCell ref="I44:I45"/>
    <mergeCell ref="F38:F39"/>
    <mergeCell ref="G38:G39"/>
    <mergeCell ref="H38:H39"/>
    <mergeCell ref="I38:I39"/>
    <mergeCell ref="F40:F41"/>
    <mergeCell ref="G40:G41"/>
    <mergeCell ref="H40:H41"/>
    <mergeCell ref="I40:I41"/>
    <mergeCell ref="F50:F51"/>
    <mergeCell ref="G50:G51"/>
    <mergeCell ref="H50:H51"/>
    <mergeCell ref="I50:I51"/>
    <mergeCell ref="F52:F53"/>
    <mergeCell ref="G52:G53"/>
    <mergeCell ref="H52:H53"/>
    <mergeCell ref="I52:I53"/>
    <mergeCell ref="F46:F47"/>
    <mergeCell ref="G46:G47"/>
    <mergeCell ref="H46:H47"/>
    <mergeCell ref="I46:I47"/>
    <mergeCell ref="F48:F49"/>
    <mergeCell ref="G48:G49"/>
    <mergeCell ref="H48:H49"/>
    <mergeCell ref="I48:I49"/>
    <mergeCell ref="F60:F61"/>
    <mergeCell ref="G60:G61"/>
    <mergeCell ref="H60:H61"/>
    <mergeCell ref="I60:I61"/>
    <mergeCell ref="F58:F59"/>
    <mergeCell ref="G58:G59"/>
    <mergeCell ref="H58:H59"/>
    <mergeCell ref="I58:I59"/>
    <mergeCell ref="F54:F55"/>
    <mergeCell ref="G54:G55"/>
    <mergeCell ref="H54:H55"/>
    <mergeCell ref="I54:I55"/>
    <mergeCell ref="F56:F57"/>
    <mergeCell ref="G56:G57"/>
    <mergeCell ref="H56:H57"/>
    <mergeCell ref="I56:I57"/>
    <mergeCell ref="E38:E39"/>
    <mergeCell ref="E40:E41"/>
    <mergeCell ref="E42:E43"/>
    <mergeCell ref="A2:G2"/>
    <mergeCell ref="H2:I2"/>
    <mergeCell ref="F42:F43"/>
    <mergeCell ref="G42:G43"/>
    <mergeCell ref="H42:H43"/>
    <mergeCell ref="I42:I43"/>
    <mergeCell ref="F36:F37"/>
    <mergeCell ref="G36:G37"/>
    <mergeCell ref="H36:H37"/>
    <mergeCell ref="I36:I37"/>
    <mergeCell ref="F30:F31"/>
    <mergeCell ref="G30:G31"/>
    <mergeCell ref="H30:H31"/>
    <mergeCell ref="I30:I31"/>
    <mergeCell ref="F32:F33"/>
    <mergeCell ref="F26:F27"/>
    <mergeCell ref="C5:C6"/>
    <mergeCell ref="H5:H6"/>
    <mergeCell ref="G5:G6"/>
    <mergeCell ref="I5:I6"/>
    <mergeCell ref="E5:E6"/>
    <mergeCell ref="E44:E45"/>
    <mergeCell ref="E46:E47"/>
    <mergeCell ref="E48:E49"/>
    <mergeCell ref="E50:E51"/>
    <mergeCell ref="E52:E53"/>
    <mergeCell ref="E54:E55"/>
    <mergeCell ref="E56:E57"/>
    <mergeCell ref="E58:E59"/>
    <mergeCell ref="E60:E61"/>
  </mergeCells>
  <phoneticPr fontId="2" type="noConversion"/>
  <printOptions horizontalCentered="1"/>
  <pageMargins left="0.73" right="0.46" top="0.5" bottom="0.53" header="0.5" footer="0.32"/>
  <pageSetup scale="77" fitToHeight="0" orientation="landscape" r:id="rId2"/>
  <headerFooter scaleWithDoc="0"/>
  <rowBreaks count="7" manualBreakCount="7">
    <brk id="31" max="8" man="1"/>
    <brk id="43" max="8" man="1"/>
    <brk id="75" max="8" man="1"/>
    <brk id="89" max="8" man="1"/>
    <brk id="117" max="8" man="1"/>
    <brk id="153" max="8" man="1"/>
    <brk id="183"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99"/>
    <pageSetUpPr fitToPage="1"/>
  </sheetPr>
  <dimension ref="A1:D89"/>
  <sheetViews>
    <sheetView topLeftCell="A62" workbookViewId="0">
      <selection activeCell="J84" sqref="J84"/>
    </sheetView>
  </sheetViews>
  <sheetFormatPr defaultColWidth="9.140625" defaultRowHeight="12.75" x14ac:dyDescent="0.2"/>
  <cols>
    <col min="1" max="1" width="16.5703125" style="59" customWidth="1"/>
    <col min="2" max="2" width="28.5703125" style="59" bestFit="1" customWidth="1"/>
    <col min="3" max="3" width="74.140625" style="59" customWidth="1"/>
    <col min="4" max="4" width="7.7109375" style="59" customWidth="1"/>
    <col min="5" max="16384" width="9.140625" style="59"/>
  </cols>
  <sheetData>
    <row r="1" spans="1:4" ht="18" customHeight="1" x14ac:dyDescent="0.2">
      <c r="A1" s="55" t="s">
        <v>162</v>
      </c>
    </row>
    <row r="2" spans="1:4" ht="15" customHeight="1" x14ac:dyDescent="0.2">
      <c r="A2" s="107" t="str">
        <f>'Instructions - READ &amp; DOWNLOAD'!A4:A4</f>
        <v>May 28, 2025</v>
      </c>
      <c r="C2" s="116"/>
      <c r="D2" s="116"/>
    </row>
    <row r="3" spans="1:4" ht="12.75" customHeight="1" x14ac:dyDescent="0.2">
      <c r="C3" s="115"/>
      <c r="D3" s="115"/>
    </row>
    <row r="4" spans="1:4" x14ac:dyDescent="0.2">
      <c r="A4" s="60" t="s">
        <v>53</v>
      </c>
      <c r="B4" s="62" t="s">
        <v>64</v>
      </c>
      <c r="C4" s="60" t="s">
        <v>54</v>
      </c>
      <c r="D4" s="60" t="s">
        <v>57</v>
      </c>
    </row>
    <row r="5" spans="1:4" x14ac:dyDescent="0.2">
      <c r="A5" s="63" t="s">
        <v>59</v>
      </c>
      <c r="B5" s="67" t="s">
        <v>61</v>
      </c>
      <c r="C5" s="102" t="s">
        <v>60</v>
      </c>
      <c r="D5" s="61" t="s">
        <v>58</v>
      </c>
    </row>
    <row r="6" spans="1:4" ht="25.5" x14ac:dyDescent="0.2">
      <c r="A6" s="63">
        <v>39283</v>
      </c>
      <c r="B6" s="64" t="s">
        <v>55</v>
      </c>
      <c r="C6" s="103" t="s">
        <v>56</v>
      </c>
      <c r="D6" s="61" t="s">
        <v>65</v>
      </c>
    </row>
    <row r="7" spans="1:4" ht="25.5" x14ac:dyDescent="0.2">
      <c r="A7" s="63">
        <v>39283</v>
      </c>
      <c r="B7" s="64" t="s">
        <v>62</v>
      </c>
      <c r="C7" s="103" t="s">
        <v>88</v>
      </c>
      <c r="D7" s="61" t="s">
        <v>65</v>
      </c>
    </row>
    <row r="8" spans="1:4" ht="25.5" x14ac:dyDescent="0.2">
      <c r="A8" s="63">
        <v>39283</v>
      </c>
      <c r="B8" s="64" t="s">
        <v>62</v>
      </c>
      <c r="C8" s="103" t="s">
        <v>63</v>
      </c>
      <c r="D8" s="61" t="s">
        <v>65</v>
      </c>
    </row>
    <row r="9" spans="1:4" x14ac:dyDescent="0.2">
      <c r="A9" s="63">
        <v>39283</v>
      </c>
      <c r="B9" s="64" t="s">
        <v>62</v>
      </c>
      <c r="C9" s="68" t="s">
        <v>89</v>
      </c>
      <c r="D9" s="61" t="s">
        <v>58</v>
      </c>
    </row>
    <row r="10" spans="1:4" ht="25.5" x14ac:dyDescent="0.2">
      <c r="A10" s="63" t="s">
        <v>66</v>
      </c>
      <c r="B10" s="64" t="s">
        <v>62</v>
      </c>
      <c r="C10" s="68" t="s">
        <v>67</v>
      </c>
      <c r="D10" s="61" t="s">
        <v>58</v>
      </c>
    </row>
    <row r="11" spans="1:4" ht="25.5" x14ac:dyDescent="0.2">
      <c r="A11" s="63" t="s">
        <v>66</v>
      </c>
      <c r="B11" s="64" t="s">
        <v>55</v>
      </c>
      <c r="C11" s="68" t="s">
        <v>68</v>
      </c>
      <c r="D11" s="61" t="s">
        <v>58</v>
      </c>
    </row>
    <row r="12" spans="1:4" x14ac:dyDescent="0.2">
      <c r="A12" s="63" t="s">
        <v>66</v>
      </c>
      <c r="B12" s="64" t="s">
        <v>55</v>
      </c>
      <c r="C12" s="68" t="s">
        <v>69</v>
      </c>
      <c r="D12" s="61" t="s">
        <v>58</v>
      </c>
    </row>
    <row r="13" spans="1:4" x14ac:dyDescent="0.2">
      <c r="A13" s="96" t="s">
        <v>110</v>
      </c>
      <c r="B13" s="97" t="s">
        <v>62</v>
      </c>
      <c r="C13" s="104" t="s">
        <v>111</v>
      </c>
      <c r="D13" s="98" t="s">
        <v>112</v>
      </c>
    </row>
    <row r="14" spans="1:4" ht="25.5" x14ac:dyDescent="0.2">
      <c r="A14" s="96" t="s">
        <v>110</v>
      </c>
      <c r="B14" s="97" t="s">
        <v>55</v>
      </c>
      <c r="C14" s="104" t="s">
        <v>113</v>
      </c>
      <c r="D14" s="98" t="s">
        <v>112</v>
      </c>
    </row>
    <row r="15" spans="1:4" ht="25.5" x14ac:dyDescent="0.2">
      <c r="A15" s="96" t="s">
        <v>110</v>
      </c>
      <c r="B15" s="97" t="s">
        <v>114</v>
      </c>
      <c r="C15" s="104" t="s">
        <v>115</v>
      </c>
      <c r="D15" s="98" t="s">
        <v>112</v>
      </c>
    </row>
    <row r="16" spans="1:4" s="107" customFormat="1" ht="25.5" x14ac:dyDescent="0.2">
      <c r="A16" s="96">
        <v>41061</v>
      </c>
      <c r="B16" s="97" t="s">
        <v>71</v>
      </c>
      <c r="C16" s="104" t="s">
        <v>131</v>
      </c>
      <c r="D16" s="98" t="s">
        <v>116</v>
      </c>
    </row>
    <row r="17" spans="1:4" s="107" customFormat="1" ht="38.25" x14ac:dyDescent="0.2">
      <c r="A17" s="96">
        <v>41061</v>
      </c>
      <c r="B17" s="104" t="s">
        <v>72</v>
      </c>
      <c r="C17" s="104" t="s">
        <v>133</v>
      </c>
      <c r="D17" s="98" t="s">
        <v>116</v>
      </c>
    </row>
    <row r="18" spans="1:4" s="107" customFormat="1" x14ac:dyDescent="0.2">
      <c r="A18" s="96">
        <v>41061</v>
      </c>
      <c r="B18" s="104" t="s">
        <v>73</v>
      </c>
      <c r="C18" s="104" t="s">
        <v>132</v>
      </c>
      <c r="D18" s="98" t="s">
        <v>116</v>
      </c>
    </row>
    <row r="19" spans="1:4" s="107" customFormat="1" ht="25.5" x14ac:dyDescent="0.2">
      <c r="A19" s="96">
        <v>41061</v>
      </c>
      <c r="B19" s="97" t="s">
        <v>62</v>
      </c>
      <c r="C19" s="104" t="s">
        <v>141</v>
      </c>
      <c r="D19" s="98" t="s">
        <v>116</v>
      </c>
    </row>
    <row r="20" spans="1:4" ht="27.75" customHeight="1" x14ac:dyDescent="0.2">
      <c r="A20" s="96">
        <v>41061</v>
      </c>
      <c r="B20" s="104" t="s">
        <v>138</v>
      </c>
      <c r="C20" s="104" t="s">
        <v>139</v>
      </c>
      <c r="D20" s="98" t="s">
        <v>112</v>
      </c>
    </row>
    <row r="21" spans="1:4" ht="27.75" customHeight="1" x14ac:dyDescent="0.2">
      <c r="A21" s="96">
        <v>41061</v>
      </c>
      <c r="B21" s="104" t="s">
        <v>138</v>
      </c>
      <c r="C21" s="104" t="s">
        <v>140</v>
      </c>
      <c r="D21" s="98" t="s">
        <v>112</v>
      </c>
    </row>
    <row r="22" spans="1:4" ht="49.5" customHeight="1" x14ac:dyDescent="0.2">
      <c r="A22" s="96">
        <v>41072</v>
      </c>
      <c r="B22" s="104" t="s">
        <v>73</v>
      </c>
      <c r="C22" s="104" t="s">
        <v>156</v>
      </c>
      <c r="D22" s="98" t="s">
        <v>157</v>
      </c>
    </row>
    <row r="23" spans="1:4" ht="38.25" x14ac:dyDescent="0.2">
      <c r="A23" s="63">
        <v>41102</v>
      </c>
      <c r="B23" s="97" t="s">
        <v>158</v>
      </c>
      <c r="C23" s="104" t="s">
        <v>161</v>
      </c>
      <c r="D23" s="98" t="s">
        <v>157</v>
      </c>
    </row>
    <row r="24" spans="1:4" ht="38.25" x14ac:dyDescent="0.2">
      <c r="A24" s="63">
        <v>41102</v>
      </c>
      <c r="B24" s="97" t="s">
        <v>159</v>
      </c>
      <c r="C24" s="104" t="s">
        <v>160</v>
      </c>
      <c r="D24" s="98" t="s">
        <v>157</v>
      </c>
    </row>
    <row r="25" spans="1:4" ht="38.25" x14ac:dyDescent="0.2">
      <c r="A25" s="63">
        <v>41108</v>
      </c>
      <c r="B25" s="97" t="s">
        <v>163</v>
      </c>
      <c r="C25" s="104" t="s">
        <v>164</v>
      </c>
      <c r="D25" s="98" t="s">
        <v>157</v>
      </c>
    </row>
    <row r="26" spans="1:4" ht="38.25" x14ac:dyDescent="0.2">
      <c r="A26" s="63">
        <v>41108</v>
      </c>
      <c r="B26" s="97" t="s">
        <v>158</v>
      </c>
      <c r="C26" s="104" t="s">
        <v>165</v>
      </c>
      <c r="D26" s="61" t="s">
        <v>157</v>
      </c>
    </row>
    <row r="27" spans="1:4" ht="25.5" x14ac:dyDescent="0.2">
      <c r="A27" s="63">
        <v>41108</v>
      </c>
      <c r="B27" s="97" t="s">
        <v>159</v>
      </c>
      <c r="C27" s="104" t="s">
        <v>166</v>
      </c>
      <c r="D27" s="61" t="s">
        <v>157</v>
      </c>
    </row>
    <row r="28" spans="1:4" x14ac:dyDescent="0.2">
      <c r="A28" s="63">
        <v>41136</v>
      </c>
      <c r="B28" s="64" t="s">
        <v>158</v>
      </c>
      <c r="C28" s="68" t="s">
        <v>168</v>
      </c>
      <c r="D28" s="61" t="s">
        <v>157</v>
      </c>
    </row>
    <row r="29" spans="1:4" x14ac:dyDescent="0.2">
      <c r="A29" s="63">
        <v>41136</v>
      </c>
      <c r="B29" s="64" t="s">
        <v>159</v>
      </c>
      <c r="C29" s="68" t="s">
        <v>168</v>
      </c>
      <c r="D29" s="61" t="s">
        <v>157</v>
      </c>
    </row>
    <row r="30" spans="1:4" ht="38.25" x14ac:dyDescent="0.2">
      <c r="A30" s="63">
        <v>41136</v>
      </c>
      <c r="B30" s="68" t="s">
        <v>167</v>
      </c>
      <c r="C30" s="104" t="s">
        <v>169</v>
      </c>
      <c r="D30" s="61" t="s">
        <v>157</v>
      </c>
    </row>
    <row r="31" spans="1:4" ht="38.25" x14ac:dyDescent="0.2">
      <c r="A31" s="63">
        <v>41136</v>
      </c>
      <c r="B31" s="104" t="s">
        <v>62</v>
      </c>
      <c r="C31" s="104" t="s">
        <v>170</v>
      </c>
      <c r="D31" s="61" t="s">
        <v>157</v>
      </c>
    </row>
    <row r="32" spans="1:4" ht="25.5" x14ac:dyDescent="0.2">
      <c r="A32" s="63">
        <v>41207</v>
      </c>
      <c r="B32" s="97" t="s">
        <v>176</v>
      </c>
      <c r="C32" s="104" t="s">
        <v>178</v>
      </c>
      <c r="D32" s="61" t="s">
        <v>157</v>
      </c>
    </row>
    <row r="33" spans="1:4" ht="51" x14ac:dyDescent="0.2">
      <c r="A33" s="63">
        <v>41207</v>
      </c>
      <c r="B33" s="97" t="s">
        <v>62</v>
      </c>
      <c r="C33" s="104" t="s">
        <v>177</v>
      </c>
      <c r="D33" s="61" t="s">
        <v>157</v>
      </c>
    </row>
    <row r="34" spans="1:4" ht="51" x14ac:dyDescent="0.2">
      <c r="A34" s="63">
        <v>41207</v>
      </c>
      <c r="B34" s="64" t="s">
        <v>158</v>
      </c>
      <c r="C34" s="104" t="s">
        <v>173</v>
      </c>
      <c r="D34" s="61" t="s">
        <v>157</v>
      </c>
    </row>
    <row r="35" spans="1:4" ht="51" x14ac:dyDescent="0.2">
      <c r="A35" s="63">
        <v>41207</v>
      </c>
      <c r="B35" s="64" t="s">
        <v>159</v>
      </c>
      <c r="C35" s="104" t="s">
        <v>174</v>
      </c>
      <c r="D35" s="61" t="s">
        <v>157</v>
      </c>
    </row>
    <row r="36" spans="1:4" ht="38.25" x14ac:dyDescent="0.2">
      <c r="A36" s="63">
        <v>41207</v>
      </c>
      <c r="B36" s="97" t="s">
        <v>171</v>
      </c>
      <c r="C36" s="104" t="s">
        <v>175</v>
      </c>
      <c r="D36" s="61" t="s">
        <v>157</v>
      </c>
    </row>
    <row r="37" spans="1:4" ht="38.25" x14ac:dyDescent="0.2">
      <c r="A37" s="63">
        <v>41207</v>
      </c>
      <c r="B37" s="97" t="s">
        <v>172</v>
      </c>
      <c r="C37" s="104" t="s">
        <v>175</v>
      </c>
      <c r="D37" s="61" t="s">
        <v>157</v>
      </c>
    </row>
    <row r="38" spans="1:4" ht="63.75" x14ac:dyDescent="0.2">
      <c r="A38" s="63">
        <v>41426</v>
      </c>
      <c r="B38" s="97" t="s">
        <v>62</v>
      </c>
      <c r="C38" s="104" t="s">
        <v>184</v>
      </c>
      <c r="D38" s="61" t="s">
        <v>157</v>
      </c>
    </row>
    <row r="39" spans="1:4" ht="38.25" x14ac:dyDescent="0.2">
      <c r="A39" s="63">
        <v>41426</v>
      </c>
      <c r="B39" s="104" t="s">
        <v>179</v>
      </c>
      <c r="C39" s="104" t="s">
        <v>185</v>
      </c>
      <c r="D39" s="61" t="s">
        <v>157</v>
      </c>
    </row>
    <row r="40" spans="1:4" ht="25.5" x14ac:dyDescent="0.2">
      <c r="A40" s="63">
        <v>41426</v>
      </c>
      <c r="B40" s="104" t="s">
        <v>180</v>
      </c>
      <c r="C40" s="104" t="s">
        <v>183</v>
      </c>
      <c r="D40" s="61" t="s">
        <v>157</v>
      </c>
    </row>
    <row r="41" spans="1:4" x14ac:dyDescent="0.2">
      <c r="A41" s="63">
        <v>41426</v>
      </c>
      <c r="B41" s="104" t="s">
        <v>167</v>
      </c>
      <c r="C41" s="104" t="s">
        <v>181</v>
      </c>
      <c r="D41" s="61" t="s">
        <v>157</v>
      </c>
    </row>
    <row r="42" spans="1:4" ht="25.5" x14ac:dyDescent="0.2">
      <c r="A42" s="158">
        <v>41791</v>
      </c>
      <c r="B42" s="159" t="s">
        <v>62</v>
      </c>
      <c r="C42" s="160" t="s">
        <v>186</v>
      </c>
      <c r="D42" s="161" t="s">
        <v>157</v>
      </c>
    </row>
    <row r="43" spans="1:4" s="165" customFormat="1" x14ac:dyDescent="0.2">
      <c r="A43" s="158">
        <v>41791</v>
      </c>
      <c r="B43" s="159" t="s">
        <v>158</v>
      </c>
      <c r="C43" s="160" t="s">
        <v>203</v>
      </c>
      <c r="D43" s="161" t="s">
        <v>157</v>
      </c>
    </row>
    <row r="44" spans="1:4" x14ac:dyDescent="0.2">
      <c r="A44" s="158">
        <v>41791</v>
      </c>
      <c r="B44" s="159" t="s">
        <v>158</v>
      </c>
      <c r="C44" s="160" t="s">
        <v>187</v>
      </c>
      <c r="D44" s="161" t="s">
        <v>157</v>
      </c>
    </row>
    <row r="45" spans="1:4" ht="25.5" x14ac:dyDescent="0.2">
      <c r="A45" s="158">
        <v>41791</v>
      </c>
      <c r="B45" s="159" t="s">
        <v>172</v>
      </c>
      <c r="C45" s="160" t="s">
        <v>188</v>
      </c>
      <c r="D45" s="161" t="s">
        <v>157</v>
      </c>
    </row>
    <row r="46" spans="1:4" s="165" customFormat="1" x14ac:dyDescent="0.2">
      <c r="A46" s="158">
        <v>41821</v>
      </c>
      <c r="B46" s="160" t="s">
        <v>167</v>
      </c>
      <c r="C46" s="160" t="s">
        <v>199</v>
      </c>
      <c r="D46" s="161" t="s">
        <v>157</v>
      </c>
    </row>
    <row r="47" spans="1:4" s="165" customFormat="1" x14ac:dyDescent="0.2">
      <c r="A47" s="158">
        <v>41821</v>
      </c>
      <c r="B47" s="160" t="s">
        <v>62</v>
      </c>
      <c r="C47" s="160" t="s">
        <v>200</v>
      </c>
      <c r="D47" s="161" t="s">
        <v>157</v>
      </c>
    </row>
    <row r="48" spans="1:4" s="107" customFormat="1" x14ac:dyDescent="0.2">
      <c r="A48" s="96">
        <v>41944</v>
      </c>
      <c r="B48" s="104" t="s">
        <v>62</v>
      </c>
      <c r="C48" s="104" t="s">
        <v>209</v>
      </c>
      <c r="D48" s="98" t="s">
        <v>157</v>
      </c>
    </row>
    <row r="49" spans="1:4" s="107" customFormat="1" x14ac:dyDescent="0.2">
      <c r="A49" s="96">
        <v>41944</v>
      </c>
      <c r="B49" s="104" t="s">
        <v>211</v>
      </c>
      <c r="C49" s="104" t="s">
        <v>213</v>
      </c>
      <c r="D49" s="98" t="s">
        <v>157</v>
      </c>
    </row>
    <row r="50" spans="1:4" s="107" customFormat="1" x14ac:dyDescent="0.2">
      <c r="A50" s="96">
        <v>41944</v>
      </c>
      <c r="B50" s="104" t="s">
        <v>212</v>
      </c>
      <c r="C50" s="104" t="s">
        <v>213</v>
      </c>
      <c r="D50" s="98" t="s">
        <v>157</v>
      </c>
    </row>
    <row r="51" spans="1:4" s="107" customFormat="1" x14ac:dyDescent="0.2">
      <c r="A51" s="96">
        <v>41944</v>
      </c>
      <c r="B51" s="104" t="s">
        <v>210</v>
      </c>
      <c r="C51" s="104" t="s">
        <v>213</v>
      </c>
      <c r="D51" s="98" t="s">
        <v>157</v>
      </c>
    </row>
    <row r="52" spans="1:4" s="107" customFormat="1" x14ac:dyDescent="0.2">
      <c r="A52" s="96">
        <v>41944</v>
      </c>
      <c r="B52" s="104" t="s">
        <v>215</v>
      </c>
      <c r="C52" s="104" t="s">
        <v>216</v>
      </c>
      <c r="D52" s="98" t="s">
        <v>157</v>
      </c>
    </row>
    <row r="53" spans="1:4" x14ac:dyDescent="0.2">
      <c r="A53" s="63">
        <v>42079</v>
      </c>
      <c r="B53" s="97" t="s">
        <v>62</v>
      </c>
      <c r="C53" s="104" t="s">
        <v>218</v>
      </c>
      <c r="D53" s="98" t="s">
        <v>219</v>
      </c>
    </row>
    <row r="54" spans="1:4" x14ac:dyDescent="0.2">
      <c r="A54" s="63">
        <v>42079</v>
      </c>
      <c r="B54" s="97" t="s">
        <v>62</v>
      </c>
      <c r="C54" s="104" t="s">
        <v>220</v>
      </c>
      <c r="D54" s="98" t="s">
        <v>219</v>
      </c>
    </row>
    <row r="55" spans="1:4" x14ac:dyDescent="0.2">
      <c r="A55" s="63">
        <v>42079</v>
      </c>
      <c r="B55" s="97" t="s">
        <v>222</v>
      </c>
      <c r="C55" s="104" t="s">
        <v>221</v>
      </c>
      <c r="D55" s="98" t="s">
        <v>219</v>
      </c>
    </row>
    <row r="56" spans="1:4" ht="25.5" x14ac:dyDescent="0.2">
      <c r="A56" s="63">
        <v>42079</v>
      </c>
      <c r="B56" s="97" t="s">
        <v>172</v>
      </c>
      <c r="C56" s="104" t="s">
        <v>223</v>
      </c>
      <c r="D56" s="98" t="s">
        <v>219</v>
      </c>
    </row>
    <row r="57" spans="1:4" x14ac:dyDescent="0.2">
      <c r="A57" s="63">
        <v>42517</v>
      </c>
      <c r="B57" s="97" t="s">
        <v>62</v>
      </c>
      <c r="C57" s="104" t="s">
        <v>224</v>
      </c>
      <c r="D57" s="98" t="s">
        <v>225</v>
      </c>
    </row>
    <row r="58" spans="1:4" x14ac:dyDescent="0.2">
      <c r="A58" s="63">
        <v>42517</v>
      </c>
      <c r="B58" s="169" t="s">
        <v>62</v>
      </c>
      <c r="C58" s="169" t="s">
        <v>226</v>
      </c>
      <c r="D58" s="98" t="s">
        <v>225</v>
      </c>
    </row>
    <row r="59" spans="1:4" ht="25.5" x14ac:dyDescent="0.2">
      <c r="A59" s="63">
        <v>42517</v>
      </c>
      <c r="B59" s="169" t="s">
        <v>172</v>
      </c>
      <c r="C59" s="104" t="s">
        <v>227</v>
      </c>
      <c r="D59" s="98" t="s">
        <v>225</v>
      </c>
    </row>
    <row r="60" spans="1:4" x14ac:dyDescent="0.2">
      <c r="A60" s="63">
        <v>42517</v>
      </c>
      <c r="B60" s="169" t="s">
        <v>229</v>
      </c>
      <c r="C60" s="104" t="s">
        <v>228</v>
      </c>
      <c r="D60" s="98" t="s">
        <v>225</v>
      </c>
    </row>
    <row r="61" spans="1:4" x14ac:dyDescent="0.2">
      <c r="A61" s="63">
        <v>42522</v>
      </c>
      <c r="B61" s="97" t="s">
        <v>230</v>
      </c>
      <c r="C61" s="97" t="s">
        <v>231</v>
      </c>
      <c r="D61" s="98" t="s">
        <v>225</v>
      </c>
    </row>
    <row r="62" spans="1:4" x14ac:dyDescent="0.2">
      <c r="A62" s="63">
        <v>42522</v>
      </c>
      <c r="B62" s="97" t="s">
        <v>62</v>
      </c>
      <c r="C62" s="104" t="s">
        <v>232</v>
      </c>
      <c r="D62" s="98" t="s">
        <v>225</v>
      </c>
    </row>
    <row r="63" spans="1:4" x14ac:dyDescent="0.2">
      <c r="A63" s="98" t="s">
        <v>233</v>
      </c>
      <c r="B63" s="97" t="s">
        <v>62</v>
      </c>
      <c r="C63" s="97" t="s">
        <v>234</v>
      </c>
      <c r="D63" s="98" t="s">
        <v>235</v>
      </c>
    </row>
    <row r="64" spans="1:4" x14ac:dyDescent="0.2">
      <c r="A64" s="98" t="s">
        <v>233</v>
      </c>
      <c r="B64" s="97" t="s">
        <v>62</v>
      </c>
      <c r="C64" s="97" t="s">
        <v>236</v>
      </c>
      <c r="D64" s="98" t="s">
        <v>235</v>
      </c>
    </row>
    <row r="65" spans="1:4" x14ac:dyDescent="0.2">
      <c r="A65" s="98" t="s">
        <v>233</v>
      </c>
      <c r="B65" s="97" t="s">
        <v>62</v>
      </c>
      <c r="C65" s="97" t="s">
        <v>237</v>
      </c>
      <c r="D65" s="98" t="s">
        <v>235</v>
      </c>
    </row>
    <row r="66" spans="1:4" ht="25.5" x14ac:dyDescent="0.2">
      <c r="A66" s="98" t="s">
        <v>233</v>
      </c>
      <c r="B66" s="97" t="s">
        <v>172</v>
      </c>
      <c r="C66" s="104" t="s">
        <v>238</v>
      </c>
      <c r="D66" s="98" t="s">
        <v>235</v>
      </c>
    </row>
    <row r="67" spans="1:4" x14ac:dyDescent="0.2">
      <c r="A67" s="98" t="s">
        <v>239</v>
      </c>
      <c r="B67" s="97" t="s">
        <v>62</v>
      </c>
      <c r="C67" s="97" t="s">
        <v>240</v>
      </c>
      <c r="D67" s="98" t="s">
        <v>235</v>
      </c>
    </row>
    <row r="68" spans="1:4" x14ac:dyDescent="0.2">
      <c r="A68" s="98" t="s">
        <v>239</v>
      </c>
      <c r="B68" s="97" t="s">
        <v>62</v>
      </c>
      <c r="C68" s="97" t="s">
        <v>244</v>
      </c>
      <c r="D68" s="98" t="s">
        <v>235</v>
      </c>
    </row>
    <row r="69" spans="1:4" x14ac:dyDescent="0.2">
      <c r="A69" s="98" t="s">
        <v>239</v>
      </c>
      <c r="B69" s="97" t="s">
        <v>241</v>
      </c>
      <c r="C69" s="97" t="s">
        <v>242</v>
      </c>
      <c r="D69" s="98" t="s">
        <v>235</v>
      </c>
    </row>
    <row r="70" spans="1:4" x14ac:dyDescent="0.2">
      <c r="A70" s="98" t="s">
        <v>239</v>
      </c>
      <c r="B70" s="97" t="s">
        <v>241</v>
      </c>
      <c r="C70" s="104" t="s">
        <v>245</v>
      </c>
      <c r="D70" s="98" t="s">
        <v>235</v>
      </c>
    </row>
    <row r="71" spans="1:4" x14ac:dyDescent="0.2">
      <c r="A71" s="98" t="s">
        <v>239</v>
      </c>
      <c r="B71" s="97" t="s">
        <v>246</v>
      </c>
      <c r="C71" s="104" t="s">
        <v>247</v>
      </c>
      <c r="D71" s="98" t="s">
        <v>235</v>
      </c>
    </row>
    <row r="72" spans="1:4" x14ac:dyDescent="0.2">
      <c r="A72" s="98" t="s">
        <v>239</v>
      </c>
      <c r="B72" s="97" t="s">
        <v>246</v>
      </c>
      <c r="C72" s="104" t="s">
        <v>248</v>
      </c>
      <c r="D72" s="98" t="s">
        <v>235</v>
      </c>
    </row>
    <row r="73" spans="1:4" ht="25.5" x14ac:dyDescent="0.2">
      <c r="A73" s="98" t="s">
        <v>239</v>
      </c>
      <c r="B73" s="97" t="s">
        <v>172</v>
      </c>
      <c r="C73" s="104" t="s">
        <v>243</v>
      </c>
      <c r="D73" s="98" t="s">
        <v>235</v>
      </c>
    </row>
    <row r="74" spans="1:4" s="165" customFormat="1" x14ac:dyDescent="0.2">
      <c r="A74" s="161" t="s">
        <v>250</v>
      </c>
      <c r="B74" s="159" t="s">
        <v>62</v>
      </c>
      <c r="C74" s="159" t="s">
        <v>249</v>
      </c>
      <c r="D74" s="161" t="s">
        <v>235</v>
      </c>
    </row>
    <row r="75" spans="1:4" s="165" customFormat="1" ht="25.5" x14ac:dyDescent="0.2">
      <c r="A75" s="161" t="s">
        <v>250</v>
      </c>
      <c r="B75" s="159" t="s">
        <v>172</v>
      </c>
      <c r="C75" s="160" t="s">
        <v>251</v>
      </c>
      <c r="D75" s="161" t="s">
        <v>235</v>
      </c>
    </row>
    <row r="76" spans="1:4" s="107" customFormat="1" x14ac:dyDescent="0.2">
      <c r="A76" s="98" t="s">
        <v>252</v>
      </c>
      <c r="B76" s="97" t="s">
        <v>62</v>
      </c>
      <c r="C76" s="97" t="s">
        <v>253</v>
      </c>
      <c r="D76" s="98" t="s">
        <v>235</v>
      </c>
    </row>
    <row r="77" spans="1:4" s="107" customFormat="1" ht="25.5" x14ac:dyDescent="0.2">
      <c r="A77" s="98" t="s">
        <v>252</v>
      </c>
      <c r="B77" s="97" t="s">
        <v>172</v>
      </c>
      <c r="C77" s="104" t="s">
        <v>254</v>
      </c>
      <c r="D77" s="98" t="s">
        <v>235</v>
      </c>
    </row>
    <row r="78" spans="1:4" x14ac:dyDescent="0.2">
      <c r="A78" s="98" t="s">
        <v>257</v>
      </c>
      <c r="B78" s="97" t="s">
        <v>62</v>
      </c>
      <c r="C78" s="97" t="s">
        <v>255</v>
      </c>
      <c r="D78" s="98" t="s">
        <v>235</v>
      </c>
    </row>
    <row r="79" spans="1:4" ht="25.5" x14ac:dyDescent="0.2">
      <c r="A79" s="98" t="s">
        <v>257</v>
      </c>
      <c r="B79" s="97" t="s">
        <v>172</v>
      </c>
      <c r="C79" s="104" t="s">
        <v>256</v>
      </c>
      <c r="D79" s="98" t="s">
        <v>235</v>
      </c>
    </row>
    <row r="80" spans="1:4" s="107" customFormat="1" x14ac:dyDescent="0.2">
      <c r="A80" s="175" t="s">
        <v>258</v>
      </c>
      <c r="B80" s="97" t="s">
        <v>62</v>
      </c>
      <c r="C80" s="97" t="s">
        <v>259</v>
      </c>
      <c r="D80" s="98" t="s">
        <v>235</v>
      </c>
    </row>
    <row r="81" spans="1:4" s="107" customFormat="1" ht="25.5" x14ac:dyDescent="0.2">
      <c r="A81" s="175" t="s">
        <v>258</v>
      </c>
      <c r="B81" s="97" t="s">
        <v>172</v>
      </c>
      <c r="C81" s="104" t="s">
        <v>260</v>
      </c>
      <c r="D81" s="98" t="s">
        <v>235</v>
      </c>
    </row>
    <row r="82" spans="1:4" x14ac:dyDescent="0.2">
      <c r="A82" s="176" t="s">
        <v>261</v>
      </c>
      <c r="B82" s="159" t="s">
        <v>62</v>
      </c>
      <c r="C82" s="160" t="s">
        <v>262</v>
      </c>
      <c r="D82" s="161" t="s">
        <v>235</v>
      </c>
    </row>
    <row r="83" spans="1:4" s="107" customFormat="1" x14ac:dyDescent="0.2">
      <c r="A83" s="175" t="s">
        <v>263</v>
      </c>
      <c r="B83" s="97" t="s">
        <v>62</v>
      </c>
      <c r="C83" s="97" t="s">
        <v>264</v>
      </c>
      <c r="D83" s="98" t="s">
        <v>235</v>
      </c>
    </row>
    <row r="84" spans="1:4" s="107" customFormat="1" ht="25.5" x14ac:dyDescent="0.2">
      <c r="A84" s="175" t="s">
        <v>263</v>
      </c>
      <c r="B84" s="97" t="s">
        <v>172</v>
      </c>
      <c r="C84" s="104" t="s">
        <v>265</v>
      </c>
      <c r="D84" s="98" t="s">
        <v>235</v>
      </c>
    </row>
    <row r="85" spans="1:4" x14ac:dyDescent="0.2">
      <c r="A85" s="174" t="s">
        <v>266</v>
      </c>
      <c r="B85" s="173" t="s">
        <v>62</v>
      </c>
      <c r="C85" s="173" t="s">
        <v>267</v>
      </c>
      <c r="D85" s="155" t="s">
        <v>235</v>
      </c>
    </row>
    <row r="86" spans="1:4" ht="25.5" x14ac:dyDescent="0.2">
      <c r="A86" s="174" t="s">
        <v>266</v>
      </c>
      <c r="B86" s="173" t="s">
        <v>172</v>
      </c>
      <c r="C86" s="156" t="s">
        <v>268</v>
      </c>
      <c r="D86" s="155" t="s">
        <v>235</v>
      </c>
    </row>
    <row r="87" spans="1:4" x14ac:dyDescent="0.2">
      <c r="A87" s="98" t="s">
        <v>269</v>
      </c>
      <c r="B87" s="97" t="s">
        <v>270</v>
      </c>
      <c r="C87" s="97" t="s">
        <v>271</v>
      </c>
      <c r="D87" s="98" t="s">
        <v>225</v>
      </c>
    </row>
    <row r="88" spans="1:4" x14ac:dyDescent="0.2">
      <c r="A88" s="179" t="s">
        <v>272</v>
      </c>
      <c r="B88" s="97" t="s">
        <v>270</v>
      </c>
      <c r="C88" s="97" t="s">
        <v>281</v>
      </c>
      <c r="D88" s="98" t="s">
        <v>225</v>
      </c>
    </row>
    <row r="89" spans="1:4" ht="38.25" x14ac:dyDescent="0.2">
      <c r="A89" s="179">
        <v>45805</v>
      </c>
      <c r="B89" s="97" t="s">
        <v>270</v>
      </c>
      <c r="C89" s="104" t="s">
        <v>288</v>
      </c>
      <c r="D89" s="98" t="s">
        <v>225</v>
      </c>
    </row>
  </sheetData>
  <sheetProtection algorithmName="SHA-512" hashValue="8s96A30AIzDGNY/sR+/i0m67eC6E5VbmJ0RZhcUC3/WjfYBEzhHT6tMMcomigIcgUt3xUBtQu6d6+zUVEICyvA==" saltValue="muMAeP04XXFau6O88Nw6mA==" spinCount="100000" sheet="1" objects="1" scenarios="1"/>
  <phoneticPr fontId="2" type="noConversion"/>
  <pageMargins left="0.5" right="0.5" top="0.75" bottom="0.75" header="0.5" footer="0.5"/>
  <pageSetup scale="84"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 - READ &amp; DOWNLOAD</vt:lpstr>
      <vt:lpstr>LABOR RATE - Salaried A</vt:lpstr>
      <vt:lpstr>LABOR RATE - Salaried B</vt:lpstr>
      <vt:lpstr>LABOR RATE - Salaried C</vt:lpstr>
      <vt:lpstr>Workers' Comp Calculator</vt:lpstr>
      <vt:lpstr>SUTA Calculator</vt:lpstr>
      <vt:lpstr>PROJECT LABOR RATE SUMMARY</vt:lpstr>
      <vt:lpstr>Summary of Revisions</vt:lpstr>
      <vt:lpstr>'Instructions - READ &amp; DOWNLOAD'!Print_Area</vt:lpstr>
      <vt:lpstr>'LABOR RATE - Salaried A'!Print_Area</vt:lpstr>
      <vt:lpstr>'LABOR RATE - Salaried B'!Print_Area</vt:lpstr>
      <vt:lpstr>'LABOR RATE - Salaried C'!Print_Area</vt:lpstr>
      <vt:lpstr>'PROJECT LABOR RATE SUMMARY'!Print_Area</vt:lpstr>
      <vt:lpstr>'Summary of Revisions'!Print_Area</vt:lpstr>
      <vt:lpstr>'SUTA Calculator'!Print_Area</vt:lpstr>
      <vt:lpstr>'Workers'' Comp Calculator'!Print_Area</vt:lpstr>
      <vt:lpstr>'PROJECT LABOR RATE SUMMARY'!Print_Titles</vt:lpstr>
      <vt:lpstr>'Summary of Revisions'!Print_Titles</vt:lpstr>
    </vt:vector>
  </TitlesOfParts>
  <Company>The 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bobspy</dc:creator>
  <cp:lastModifiedBy>Poplawski, Adam</cp:lastModifiedBy>
  <cp:lastPrinted>2014-10-20T14:48:12Z</cp:lastPrinted>
  <dcterms:created xsi:type="dcterms:W3CDTF">2005-06-17T17:09:49Z</dcterms:created>
  <dcterms:modified xsi:type="dcterms:W3CDTF">2025-06-04T12:40:43Z</dcterms:modified>
</cp:coreProperties>
</file>